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8800" windowHeight="12435" tabRatio="933"/>
  </bookViews>
  <sheets>
    <sheet name="Мониторинг ситемы образования" sheetId="10" r:id="rId1"/>
    <sheet name="Профессиональное" sheetId="2" state="hidden" r:id="rId2"/>
    <sheet name="Высшее" sheetId="3" state="hidden" r:id="rId3"/>
    <sheet name="Дополнительное (взрослых)" sheetId="7" state="hidden" r:id="rId4"/>
    <sheet name="Профессиональное обучение" sheetId="8" state="hidden" r:id="rId5"/>
  </sheets>
  <calcPr calcId="124519"/>
</workbook>
</file>

<file path=xl/calcChain.xml><?xml version="1.0" encoding="utf-8"?>
<calcChain xmlns="http://schemas.openxmlformats.org/spreadsheetml/2006/main">
  <c r="H54" i="10"/>
  <c r="I54"/>
  <c r="F812" l="1"/>
  <c r="E812"/>
  <c r="D812"/>
  <c r="F806"/>
  <c r="E806"/>
  <c r="D806"/>
  <c r="F804"/>
  <c r="E804"/>
  <c r="D804"/>
  <c r="F803"/>
  <c r="E803"/>
  <c r="D803"/>
  <c r="F802"/>
  <c r="E802"/>
  <c r="D802"/>
  <c r="F801"/>
  <c r="E801"/>
  <c r="D801"/>
  <c r="F800"/>
  <c r="E800"/>
  <c r="D800"/>
  <c r="F798"/>
  <c r="E798"/>
  <c r="D798"/>
  <c r="F770"/>
  <c r="E770"/>
  <c r="D770"/>
  <c r="F768"/>
  <c r="E768"/>
  <c r="D768"/>
  <c r="F767"/>
  <c r="E767"/>
  <c r="D767"/>
  <c r="F744"/>
  <c r="E744"/>
  <c r="D744"/>
  <c r="F738"/>
  <c r="E738"/>
  <c r="D738"/>
  <c r="F736"/>
  <c r="E736"/>
  <c r="D736"/>
  <c r="F735"/>
  <c r="E735"/>
  <c r="D735"/>
  <c r="F734"/>
  <c r="E734"/>
  <c r="D734"/>
  <c r="F733"/>
  <c r="E733"/>
  <c r="D733"/>
  <c r="F732"/>
  <c r="E732"/>
  <c r="D732"/>
  <c r="F730"/>
  <c r="E730"/>
  <c r="D730"/>
  <c r="F702"/>
  <c r="E702"/>
  <c r="D702"/>
  <c r="F700"/>
  <c r="E700"/>
  <c r="D700"/>
  <c r="F699"/>
  <c r="E699"/>
  <c r="D699"/>
  <c r="G170" l="1"/>
  <c r="G169"/>
  <c r="G168"/>
  <c r="G161"/>
  <c r="G160"/>
  <c r="G144"/>
  <c r="F1174" l="1"/>
  <c r="F1173"/>
  <c r="F1172"/>
  <c r="F1171"/>
  <c r="F1170"/>
  <c r="F1169"/>
  <c r="F667"/>
  <c r="F666"/>
  <c r="F665"/>
  <c r="F664"/>
  <c r="G57" i="8"/>
  <c r="G52"/>
  <c r="G51"/>
  <c r="G38"/>
  <c r="G33"/>
  <c r="F676" i="10" s="1"/>
  <c r="G29" i="8"/>
  <c r="G25"/>
  <c r="G21"/>
  <c r="F670" i="10" s="1"/>
  <c r="G17" i="8"/>
  <c r="F668" i="10" s="1"/>
  <c r="G10" i="8"/>
  <c r="F662" i="10" s="1"/>
  <c r="G74" i="7"/>
  <c r="G68"/>
  <c r="G67"/>
  <c r="G62"/>
  <c r="G58"/>
  <c r="G50"/>
  <c r="G49"/>
  <c r="G48"/>
  <c r="G42"/>
  <c r="G41"/>
  <c r="G37"/>
  <c r="G32"/>
  <c r="G31"/>
  <c r="G26"/>
  <c r="F634" i="10" s="1"/>
  <c r="G22" i="7"/>
  <c r="F632" i="10" s="1"/>
  <c r="G14" i="7"/>
  <c r="G13" s="1"/>
  <c r="F631" i="10" s="1"/>
  <c r="G10" i="7"/>
  <c r="F510" i="10"/>
  <c r="F509"/>
  <c r="F507"/>
  <c r="F506"/>
  <c r="F500"/>
  <c r="F499"/>
  <c r="F497"/>
  <c r="F496"/>
  <c r="F493"/>
  <c r="F492"/>
  <c r="F489"/>
  <c r="F488"/>
  <c r="F486"/>
  <c r="F485"/>
  <c r="F481"/>
  <c r="F480"/>
  <c r="F477"/>
  <c r="F476"/>
  <c r="F474"/>
  <c r="F473"/>
  <c r="F470"/>
  <c r="F469"/>
  <c r="F467"/>
  <c r="F466"/>
  <c r="F464"/>
  <c r="F463"/>
  <c r="F461"/>
  <c r="F460"/>
  <c r="F457"/>
  <c r="F456"/>
  <c r="F454"/>
  <c r="F453"/>
  <c r="F448"/>
  <c r="F447"/>
  <c r="F446"/>
  <c r="F444"/>
  <c r="F443"/>
  <c r="F441"/>
  <c r="F440"/>
  <c r="F438"/>
  <c r="F437"/>
  <c r="F435"/>
  <c r="F434"/>
  <c r="F430"/>
  <c r="F429"/>
  <c r="F427"/>
  <c r="F426"/>
  <c r="F424"/>
  <c r="F423"/>
  <c r="F420"/>
  <c r="F419"/>
  <c r="F405"/>
  <c r="G231" i="3"/>
  <c r="F520" i="10" s="1"/>
  <c r="G212" i="3"/>
  <c r="F513" i="10" s="1"/>
  <c r="G25" i="3"/>
  <c r="F416" i="10" s="1"/>
  <c r="G22" i="3"/>
  <c r="F413" i="10" s="1"/>
  <c r="G19" i="3"/>
  <c r="F410" i="10" s="1"/>
  <c r="G13" i="3"/>
  <c r="F406" i="10" s="1"/>
  <c r="G235" i="3"/>
  <c r="F524" i="10" s="1"/>
  <c r="G234" i="3"/>
  <c r="F523" i="10" s="1"/>
  <c r="G232" i="3"/>
  <c r="F521" i="10" s="1"/>
  <c r="G216" i="3"/>
  <c r="F517" i="10" s="1"/>
  <c r="G215" i="3"/>
  <c r="F516" i="10" s="1"/>
  <c r="G213" i="3"/>
  <c r="F514" i="10" s="1"/>
  <c r="G195" i="3"/>
  <c r="G192"/>
  <c r="G158"/>
  <c r="G101"/>
  <c r="G98"/>
  <c r="G26"/>
  <c r="F417" i="10" s="1"/>
  <c r="G23" i="3"/>
  <c r="F414" i="10" s="1"/>
  <c r="G20" i="3"/>
  <c r="F411" i="10" s="1"/>
  <c r="G426" i="2"/>
  <c r="F380" i="10" s="1"/>
  <c r="F426" i="2"/>
  <c r="E380" i="10" s="1"/>
  <c r="E426" i="2"/>
  <c r="D380" i="10" s="1"/>
  <c r="G321" i="2"/>
  <c r="F345" i="10" s="1"/>
  <c r="F321" i="2"/>
  <c r="E345" i="10" s="1"/>
  <c r="E321" i="2"/>
  <c r="D345" i="10" s="1"/>
  <c r="G318" i="2"/>
  <c r="F344" i="10" s="1"/>
  <c r="F318" i="2"/>
  <c r="E344" i="10" s="1"/>
  <c r="E318" i="2"/>
  <c r="D344" i="10" s="1"/>
  <c r="G297" i="2"/>
  <c r="F335" i="10" s="1"/>
  <c r="F297" i="2"/>
  <c r="E335" i="10" s="1"/>
  <c r="E297" i="2"/>
  <c r="D335" i="10" s="1"/>
  <c r="G294" i="2"/>
  <c r="F334" i="10" s="1"/>
  <c r="F294" i="2"/>
  <c r="E334" i="10" s="1"/>
  <c r="E294" i="2"/>
  <c r="D334" i="10" s="1"/>
  <c r="F332"/>
  <c r="E332"/>
  <c r="D332"/>
  <c r="F331"/>
  <c r="E331"/>
  <c r="D331"/>
  <c r="F330"/>
  <c r="E330"/>
  <c r="D330"/>
  <c r="F390"/>
  <c r="F389"/>
  <c r="F375"/>
  <c r="F374"/>
  <c r="F370"/>
  <c r="F369"/>
  <c r="F339"/>
  <c r="F338"/>
  <c r="F328"/>
  <c r="F327"/>
  <c r="F325"/>
  <c r="F324"/>
  <c r="F322"/>
  <c r="F321"/>
  <c r="F318"/>
  <c r="F312"/>
  <c r="F311"/>
  <c r="F309"/>
  <c r="F308"/>
  <c r="F302"/>
  <c r="F301"/>
  <c r="F290"/>
  <c r="E290"/>
  <c r="F291"/>
  <c r="G182" i="2"/>
  <c r="F295" i="10" s="1"/>
  <c r="F182" i="2"/>
  <c r="E295" i="10" s="1"/>
  <c r="E182" i="2"/>
  <c r="D295" i="10" s="1"/>
  <c r="F293"/>
  <c r="E293"/>
  <c r="D293"/>
  <c r="F292"/>
  <c r="E292"/>
  <c r="D292"/>
  <c r="G179" i="2"/>
  <c r="F294" i="10" s="1"/>
  <c r="F179" i="2"/>
  <c r="E294" i="10" s="1"/>
  <c r="E179" i="2"/>
  <c r="D294" i="10" s="1"/>
  <c r="G17" i="2"/>
  <c r="F240" i="10" s="1"/>
  <c r="F17" i="2"/>
  <c r="E240" i="10" s="1"/>
  <c r="E17" i="2"/>
  <c r="D240" i="10" s="1"/>
  <c r="F239"/>
  <c r="F238"/>
  <c r="G484" i="2"/>
  <c r="F402" i="10" s="1"/>
  <c r="G475" i="2"/>
  <c r="F399" i="10" s="1"/>
  <c r="G442" i="2"/>
  <c r="F388" i="10" s="1"/>
  <c r="G418" i="2"/>
  <c r="F378" i="10" s="1"/>
  <c r="G334" i="2"/>
  <c r="F352" i="10" s="1"/>
  <c r="G234" i="2"/>
  <c r="F314" i="10" s="1"/>
  <c r="G110" i="2"/>
  <c r="F273" i="10" s="1"/>
  <c r="G113" i="2"/>
  <c r="F276" i="10" s="1"/>
  <c r="G135" i="2"/>
  <c r="F283" i="10" s="1"/>
  <c r="G136" i="2"/>
  <c r="F284" i="10" s="1"/>
  <c r="G483" i="2"/>
  <c r="F401" i="10" s="1"/>
  <c r="G474" i="2"/>
  <c r="F398" i="10" s="1"/>
  <c r="G466" i="2"/>
  <c r="F396" i="10" s="1"/>
  <c r="G465" i="2"/>
  <c r="F395" i="10" s="1"/>
  <c r="G457" i="2"/>
  <c r="F393" i="10" s="1"/>
  <c r="G456" i="2"/>
  <c r="F392" i="10" s="1"/>
  <c r="G441" i="2"/>
  <c r="F387" i="10" s="1"/>
  <c r="G433" i="2"/>
  <c r="F385" i="10" s="1"/>
  <c r="G432" i="2"/>
  <c r="F384" i="10" s="1"/>
  <c r="G419" i="2"/>
  <c r="F379" i="10" s="1"/>
  <c r="G397" i="2"/>
  <c r="F372" i="10" s="1"/>
  <c r="G380" i="2"/>
  <c r="F367" i="10" s="1"/>
  <c r="G379" i="2"/>
  <c r="F366" i="10" s="1"/>
  <c r="G370" i="2"/>
  <c r="F363" i="10" s="1"/>
  <c r="G369" i="2"/>
  <c r="F362" i="10" s="1"/>
  <c r="G355" i="2"/>
  <c r="F360" i="10" s="1"/>
  <c r="G354" i="2"/>
  <c r="F359" i="10" s="1"/>
  <c r="G344" i="2"/>
  <c r="F355" i="10" s="1"/>
  <c r="G343" i="2"/>
  <c r="F354" i="10" s="1"/>
  <c r="G335" i="2"/>
  <c r="F353" i="10" s="1"/>
  <c r="G329" i="2"/>
  <c r="F350" i="10" s="1"/>
  <c r="G326" i="2"/>
  <c r="F349" i="10" s="1"/>
  <c r="G314" i="2"/>
  <c r="G311"/>
  <c r="G243"/>
  <c r="F317" i="10" s="1"/>
  <c r="G235" i="2"/>
  <c r="F315" i="10" s="1"/>
  <c r="G206" i="2"/>
  <c r="F305" i="10" s="1"/>
  <c r="G205" i="2"/>
  <c r="F304" i="10" s="1"/>
  <c r="G188" i="2"/>
  <c r="F299" i="10" s="1"/>
  <c r="G187" i="2"/>
  <c r="F298" i="10" s="1"/>
  <c r="G150" i="2"/>
  <c r="F289" i="10" s="1"/>
  <c r="G139" i="2"/>
  <c r="F287" i="10" s="1"/>
  <c r="G138" i="2"/>
  <c r="F286" i="10" s="1"/>
  <c r="G129" i="2"/>
  <c r="F280" i="10" s="1"/>
  <c r="G128" i="2"/>
  <c r="F279" i="10" s="1"/>
  <c r="G114" i="2"/>
  <c r="F277" i="10" s="1"/>
  <c r="G111" i="2"/>
  <c r="F274" i="10" s="1"/>
  <c r="G103" i="2"/>
  <c r="F270" i="10" s="1"/>
  <c r="G102" i="2"/>
  <c r="F269" i="10" s="1"/>
  <c r="G93" i="2"/>
  <c r="F266" i="10" s="1"/>
  <c r="G92" i="2"/>
  <c r="F265" i="10" s="1"/>
  <c r="G78" i="2"/>
  <c r="F263" i="10" s="1"/>
  <c r="G77" i="2"/>
  <c r="F262" i="10" s="1"/>
  <c r="G75" i="2"/>
  <c r="F260" i="10" s="1"/>
  <c r="G74" i="2"/>
  <c r="F259" i="10" s="1"/>
  <c r="G72" i="2"/>
  <c r="F257" i="10" s="1"/>
  <c r="G71" i="2"/>
  <c r="F256" i="10" s="1"/>
  <c r="G62" i="2"/>
  <c r="F253" i="10" s="1"/>
  <c r="G55" i="2"/>
  <c r="F252" i="10" s="1"/>
  <c r="G54" i="2"/>
  <c r="F251" i="10" s="1"/>
  <c r="G46" i="2"/>
  <c r="F249" i="10" s="1"/>
  <c r="G45" i="2"/>
  <c r="F248" i="10" s="1"/>
  <c r="G34" i="2"/>
  <c r="F245" i="10" s="1"/>
  <c r="G25" i="2"/>
  <c r="F244" i="10" s="1"/>
  <c r="G21" i="2"/>
  <c r="F242" i="10" s="1"/>
  <c r="F170"/>
  <c r="F169"/>
  <c r="F168"/>
  <c r="F161"/>
  <c r="F160"/>
  <c r="F144"/>
  <c r="F354" i="2" l="1"/>
  <c r="F419" l="1"/>
  <c r="E370" i="10"/>
  <c r="E369"/>
  <c r="E325"/>
  <c r="D325"/>
  <c r="F243" i="2" l="1"/>
  <c r="E317" i="10" s="1"/>
  <c r="F235" i="2"/>
  <c r="E315" i="10" s="1"/>
  <c r="E314"/>
  <c r="E312"/>
  <c r="E309"/>
  <c r="E308"/>
  <c r="F206" i="2"/>
  <c r="E305" i="10" s="1"/>
  <c r="F205" i="2"/>
  <c r="E304" i="10" s="1"/>
  <c r="E301"/>
  <c r="E318"/>
  <c r="E311"/>
  <c r="E302"/>
  <c r="E291"/>
  <c r="F188" i="2"/>
  <c r="E299" i="10" s="1"/>
  <c r="F187" i="2"/>
  <c r="E298" i="10" s="1"/>
  <c r="F150" i="2"/>
  <c r="E289" i="10" s="1"/>
  <c r="E283"/>
  <c r="F138" i="2"/>
  <c r="E286" i="10" s="1"/>
  <c r="F139" i="2"/>
  <c r="E287" i="10" s="1"/>
  <c r="F136" i="2"/>
  <c r="E284" i="10" s="1"/>
  <c r="E276"/>
  <c r="F129" i="2"/>
  <c r="E280" i="10" s="1"/>
  <c r="F128" i="2"/>
  <c r="E279" i="10" s="1"/>
  <c r="E273"/>
  <c r="F111" i="2"/>
  <c r="E274" i="10" s="1"/>
  <c r="F114" i="2"/>
  <c r="E277" i="10" s="1"/>
  <c r="F103" i="2"/>
  <c r="E270" i="10" s="1"/>
  <c r="F102" i="2"/>
  <c r="E269" i="10" s="1"/>
  <c r="F93" i="2"/>
  <c r="E266" i="10" s="1"/>
  <c r="F92" i="2"/>
  <c r="E265" i="10" s="1"/>
  <c r="F74" i="2"/>
  <c r="E259" i="10" s="1"/>
  <c r="F71" i="2"/>
  <c r="E256" i="10" s="1"/>
  <c r="F77" i="2"/>
  <c r="E262" i="10" s="1"/>
  <c r="F72" i="2"/>
  <c r="E257" i="10" s="1"/>
  <c r="F75" i="2"/>
  <c r="E260" i="10" s="1"/>
  <c r="F78" i="2"/>
  <c r="E263" i="10" s="1"/>
  <c r="F62" i="2"/>
  <c r="E253" i="10" s="1"/>
  <c r="F55" i="2" l="1"/>
  <c r="E252" i="10" s="1"/>
  <c r="F54" i="2"/>
  <c r="E251" i="10" s="1"/>
  <c r="F49" i="2"/>
  <c r="F46" s="1"/>
  <c r="E249" i="10" s="1"/>
  <c r="F45" i="2"/>
  <c r="E248" i="10" s="1"/>
  <c r="F34" i="2"/>
  <c r="E245" i="10" s="1"/>
  <c r="F25" i="2"/>
  <c r="E244" i="10" s="1"/>
  <c r="E239" l="1"/>
  <c r="E238"/>
  <c r="F21" i="2"/>
  <c r="E242" i="10" s="1"/>
  <c r="E322"/>
  <c r="E321"/>
  <c r="E324"/>
  <c r="E328"/>
  <c r="E327"/>
  <c r="E339"/>
  <c r="E338"/>
  <c r="E344" i="2"/>
  <c r="D355" i="10" s="1"/>
  <c r="E343" i="2"/>
  <c r="D354" i="10" s="1"/>
  <c r="E352"/>
  <c r="E335" i="2"/>
  <c r="D353" i="10" s="1"/>
  <c r="E334" i="2"/>
  <c r="D352" i="10" s="1"/>
  <c r="F344" i="2"/>
  <c r="E355" i="10" s="1"/>
  <c r="F343" i="2"/>
  <c r="E354" i="10" s="1"/>
  <c r="F335" i="2"/>
  <c r="E353" i="10" s="1"/>
  <c r="F370" i="2"/>
  <c r="E363" i="10" s="1"/>
  <c r="F369" i="2"/>
  <c r="E362" i="10" s="1"/>
  <c r="F355" i="2"/>
  <c r="E360" i="10" s="1"/>
  <c r="E359"/>
  <c r="F380" i="2"/>
  <c r="E367" i="10" s="1"/>
  <c r="F379" i="2"/>
  <c r="E366" i="10" s="1"/>
  <c r="F397" i="2" l="1"/>
  <c r="E372" i="10" s="1"/>
  <c r="E375"/>
  <c r="E374"/>
  <c r="E379"/>
  <c r="E378"/>
  <c r="F433" i="2"/>
  <c r="E385" i="10" s="1"/>
  <c r="F432" i="2"/>
  <c r="E384" i="10" s="1"/>
  <c r="E388"/>
  <c r="F441" i="2"/>
  <c r="E387" i="10" s="1"/>
  <c r="E389"/>
  <c r="E390" l="1"/>
  <c r="F457" i="2"/>
  <c r="E393" i="10" s="1"/>
  <c r="F456" i="2"/>
  <c r="E392" i="10" s="1"/>
  <c r="F466" i="2"/>
  <c r="E396" i="10" s="1"/>
  <c r="F465" i="2"/>
  <c r="E395" i="10" s="1"/>
  <c r="E399"/>
  <c r="F474" i="2"/>
  <c r="E398" i="10" s="1"/>
  <c r="E402"/>
  <c r="F483" i="2"/>
  <c r="E401" i="10" s="1"/>
  <c r="E416"/>
  <c r="E413"/>
  <c r="E410"/>
  <c r="E405"/>
  <c r="E430"/>
  <c r="E429"/>
  <c r="E427"/>
  <c r="E426"/>
  <c r="E424"/>
  <c r="E423"/>
  <c r="E420"/>
  <c r="E419"/>
  <c r="E448"/>
  <c r="E447"/>
  <c r="E446"/>
  <c r="E444"/>
  <c r="E443"/>
  <c r="E441"/>
  <c r="E440"/>
  <c r="E438"/>
  <c r="E437"/>
  <c r="E435"/>
  <c r="E434"/>
  <c r="E470"/>
  <c r="E469"/>
  <c r="E467"/>
  <c r="E466"/>
  <c r="E464"/>
  <c r="E463"/>
  <c r="E461"/>
  <c r="E460"/>
  <c r="E457"/>
  <c r="E456"/>
  <c r="E454"/>
  <c r="E453"/>
  <c r="E481"/>
  <c r="E480"/>
  <c r="E477"/>
  <c r="E476"/>
  <c r="E474"/>
  <c r="E473"/>
  <c r="E489"/>
  <c r="E488"/>
  <c r="E486"/>
  <c r="E485"/>
  <c r="E500"/>
  <c r="E499"/>
  <c r="E497"/>
  <c r="E496"/>
  <c r="E493"/>
  <c r="E492"/>
  <c r="E513"/>
  <c r="E510"/>
  <c r="E509"/>
  <c r="E507"/>
  <c r="E506"/>
  <c r="F26" i="3"/>
  <c r="E417" i="10" s="1"/>
  <c r="F23" i="3"/>
  <c r="E414" i="10" s="1"/>
  <c r="F20" i="3"/>
  <c r="E411" i="10" s="1"/>
  <c r="F216" i="3" l="1"/>
  <c r="E517" i="10" s="1"/>
  <c r="F215" i="3"/>
  <c r="E516" i="10" s="1"/>
  <c r="F213" i="3"/>
  <c r="E514" i="10" s="1"/>
  <c r="F234" i="3"/>
  <c r="E523" i="10" s="1"/>
  <c r="F235" i="3"/>
  <c r="E524" i="10" s="1"/>
  <c r="F232" i="3"/>
  <c r="E521" i="10" s="1"/>
  <c r="E520"/>
  <c r="F195" i="3"/>
  <c r="F192"/>
  <c r="F158"/>
  <c r="F101"/>
  <c r="F98"/>
  <c r="F13"/>
  <c r="E406" i="10" s="1"/>
  <c r="E667" l="1"/>
  <c r="E666"/>
  <c r="E665"/>
  <c r="E664"/>
  <c r="F74" i="7"/>
  <c r="F68"/>
  <c r="F67"/>
  <c r="F62"/>
  <c r="F58"/>
  <c r="F50"/>
  <c r="F49"/>
  <c r="F48"/>
  <c r="F42"/>
  <c r="F41"/>
  <c r="F37"/>
  <c r="F32"/>
  <c r="F31"/>
  <c r="F26"/>
  <c r="E634" i="10" s="1"/>
  <c r="F22" i="7"/>
  <c r="E632" i="10" s="1"/>
  <c r="F14" i="7"/>
  <c r="F13" s="1"/>
  <c r="E631" i="10" s="1"/>
  <c r="F10" i="7"/>
  <c r="F57" i="8" l="1"/>
  <c r="F52"/>
  <c r="F51"/>
  <c r="F38"/>
  <c r="F33"/>
  <c r="E676" i="10" s="1"/>
  <c r="F29" i="8"/>
  <c r="F25"/>
  <c r="F21"/>
  <c r="E670" i="10" s="1"/>
  <c r="F17" i="8"/>
  <c r="E668" i="10" s="1"/>
  <c r="F10" i="8"/>
  <c r="E662" i="10" s="1"/>
  <c r="E1174"/>
  <c r="E1173"/>
  <c r="E1172"/>
  <c r="E1171"/>
  <c r="E1170"/>
  <c r="E1169"/>
  <c r="F329" i="2" l="1"/>
  <c r="E350" i="10" s="1"/>
  <c r="F326" i="2"/>
  <c r="E349" i="10" s="1"/>
  <c r="F314" i="2"/>
  <c r="F311"/>
  <c r="E170" i="10" l="1"/>
  <c r="E169"/>
  <c r="E168"/>
  <c r="E161"/>
  <c r="E160"/>
  <c r="E144" l="1"/>
  <c r="E11" i="8" l="1"/>
  <c r="D1174" i="10" l="1"/>
  <c r="D1173"/>
  <c r="D1172"/>
  <c r="D1171"/>
  <c r="D1170"/>
  <c r="D1169"/>
  <c r="D667"/>
  <c r="D666"/>
  <c r="D665"/>
  <c r="D664"/>
  <c r="D524"/>
  <c r="D523"/>
  <c r="D521"/>
  <c r="D520"/>
  <c r="D517"/>
  <c r="D516"/>
  <c r="D514"/>
  <c r="D513"/>
  <c r="D510"/>
  <c r="D509"/>
  <c r="D507"/>
  <c r="D506"/>
  <c r="D500"/>
  <c r="D499"/>
  <c r="D497"/>
  <c r="D496"/>
  <c r="D493"/>
  <c r="D492"/>
  <c r="D489"/>
  <c r="D488"/>
  <c r="D486"/>
  <c r="D485"/>
  <c r="D481"/>
  <c r="D480"/>
  <c r="D477"/>
  <c r="D476"/>
  <c r="D474"/>
  <c r="D473"/>
  <c r="D470"/>
  <c r="D469"/>
  <c r="D467"/>
  <c r="D466"/>
  <c r="D464"/>
  <c r="D463"/>
  <c r="D461"/>
  <c r="D460"/>
  <c r="D457"/>
  <c r="D456"/>
  <c r="D454"/>
  <c r="D453"/>
  <c r="D447"/>
  <c r="D446"/>
  <c r="D444"/>
  <c r="D443"/>
  <c r="D441"/>
  <c r="D440"/>
  <c r="D438"/>
  <c r="D437"/>
  <c r="D435"/>
  <c r="D434"/>
  <c r="D430"/>
  <c r="D429"/>
  <c r="D427"/>
  <c r="D426"/>
  <c r="D424"/>
  <c r="D423"/>
  <c r="D420"/>
  <c r="D419"/>
  <c r="D417"/>
  <c r="D416"/>
  <c r="D414"/>
  <c r="D413"/>
  <c r="D411"/>
  <c r="D410"/>
  <c r="D405"/>
  <c r="E94" i="3"/>
  <c r="D448" i="10" s="1"/>
  <c r="D402"/>
  <c r="D401"/>
  <c r="D399"/>
  <c r="D398"/>
  <c r="D396"/>
  <c r="D395"/>
  <c r="D393"/>
  <c r="D392"/>
  <c r="D390"/>
  <c r="D389"/>
  <c r="D385"/>
  <c r="D384"/>
  <c r="D387"/>
  <c r="D388"/>
  <c r="D379"/>
  <c r="D378"/>
  <c r="D375"/>
  <c r="D374"/>
  <c r="D372"/>
  <c r="D370"/>
  <c r="D369"/>
  <c r="D367"/>
  <c r="D366"/>
  <c r="D363"/>
  <c r="D362"/>
  <c r="D360"/>
  <c r="D359"/>
  <c r="D339"/>
  <c r="D338"/>
  <c r="D328"/>
  <c r="D327"/>
  <c r="D324"/>
  <c r="D322"/>
  <c r="D321"/>
  <c r="D318"/>
  <c r="D317"/>
  <c r="D315"/>
  <c r="D314"/>
  <c r="D312"/>
  <c r="D311"/>
  <c r="D309"/>
  <c r="D308"/>
  <c r="D305"/>
  <c r="D304"/>
  <c r="D302"/>
  <c r="D301"/>
  <c r="D299"/>
  <c r="D298"/>
  <c r="D290"/>
  <c r="D289"/>
  <c r="D287"/>
  <c r="D286"/>
  <c r="D284"/>
  <c r="D283"/>
  <c r="D280"/>
  <c r="D279"/>
  <c r="D277"/>
  <c r="D276"/>
  <c r="D274"/>
  <c r="D273"/>
  <c r="D270"/>
  <c r="D269"/>
  <c r="D266"/>
  <c r="D265"/>
  <c r="D263"/>
  <c r="D262"/>
  <c r="D260"/>
  <c r="D259"/>
  <c r="D257"/>
  <c r="D256"/>
  <c r="D253"/>
  <c r="D252"/>
  <c r="D251"/>
  <c r="D249"/>
  <c r="D248"/>
  <c r="D245"/>
  <c r="D244"/>
  <c r="D242"/>
  <c r="D239"/>
  <c r="D238"/>
  <c r="D170" l="1"/>
  <c r="D169"/>
  <c r="D168"/>
  <c r="D161"/>
  <c r="D160"/>
  <c r="E10" i="8" l="1"/>
  <c r="D662" i="10" s="1"/>
  <c r="E52" i="8"/>
  <c r="E51"/>
  <c r="E33"/>
  <c r="D676" i="10" s="1"/>
  <c r="E25" i="8"/>
  <c r="E57"/>
  <c r="E38"/>
  <c r="E29"/>
  <c r="E21"/>
  <c r="D670" i="10" s="1"/>
  <c r="E17" i="8"/>
  <c r="D668" i="10" s="1"/>
  <c r="E74" i="7"/>
  <c r="E68"/>
  <c r="E67"/>
  <c r="E58"/>
  <c r="E50"/>
  <c r="E49"/>
  <c r="E48"/>
  <c r="E42"/>
  <c r="E41"/>
  <c r="E32"/>
  <c r="E31"/>
  <c r="E26"/>
  <c r="D634" i="10" s="1"/>
  <c r="E22" i="7"/>
  <c r="D632" i="10" s="1"/>
  <c r="E14" i="7"/>
  <c r="E13" s="1"/>
  <c r="D631" i="10" s="1"/>
  <c r="E10" i="7"/>
  <c r="E62"/>
  <c r="E37"/>
  <c r="E195" i="3"/>
  <c r="E192"/>
  <c r="E158"/>
  <c r="E101"/>
  <c r="E98"/>
  <c r="E13"/>
  <c r="D406" i="10" s="1"/>
  <c r="E329" i="2"/>
  <c r="D350" i="10" s="1"/>
  <c r="E326" i="2"/>
  <c r="D349" i="10" s="1"/>
  <c r="E314" i="2"/>
  <c r="E311"/>
  <c r="E167"/>
  <c r="D291" i="10" s="1"/>
  <c r="D144"/>
</calcChain>
</file>

<file path=xl/sharedStrings.xml><?xml version="1.0" encoding="utf-8"?>
<sst xmlns="http://schemas.openxmlformats.org/spreadsheetml/2006/main" count="4437" uniqueCount="1484">
  <si>
    <t>Показатели</t>
  </si>
  <si>
    <t>мониторинга системы образования</t>
  </si>
  <si>
    <t>1.1.1.</t>
  </si>
  <si>
    <t>I. Общее образование</t>
  </si>
  <si>
    <t>1. Сведения о развитии дошкольного образования</t>
  </si>
  <si>
    <t>Уровень доступности дошкольного образования и численность населения, получающего дошкольное образование</t>
  </si>
  <si>
    <t>№ п/п</t>
  </si>
  <si>
    <t>1.1.</t>
  </si>
  <si>
    <t>процент</t>
  </si>
  <si>
    <t>Источник информации</t>
  </si>
  <si>
    <t>Единицы измерения</t>
  </si>
  <si>
    <t>Характеристика разреза наблюдения</t>
  </si>
  <si>
    <t>1.1.2.</t>
  </si>
  <si>
    <t>1.1.3.</t>
  </si>
  <si>
    <t>Российская Федерация; субъекты Российской Федерации</t>
  </si>
  <si>
    <t>Содержание образовательной деятельности и организация образовательного процесса по образовательным программам дошкольного образования</t>
  </si>
  <si>
    <t>1.2.</t>
  </si>
  <si>
    <t>1.2.1.</t>
  </si>
  <si>
    <t>Кадровое обеспечение дошкольных образовательных организаций и оценка уровня заработной платы педагогических работников</t>
  </si>
  <si>
    <t>1.3.</t>
  </si>
  <si>
    <t>1.3.1.</t>
  </si>
  <si>
    <t>1.3.2.</t>
  </si>
  <si>
    <t>Российская Федерация, субъекты Российской Федерации</t>
  </si>
  <si>
    <t>Материально-техническое и информационное обеспечение дошкольных образовательных организаций</t>
  </si>
  <si>
    <t>1.4.</t>
  </si>
  <si>
    <t>1.4.1.</t>
  </si>
  <si>
    <t>1.4.2.</t>
  </si>
  <si>
    <t>1.4.3.</t>
  </si>
  <si>
    <t>1.4.4.</t>
  </si>
  <si>
    <t>Условия получения дошкольного образования лицами с ограниченными возможностями здоровья и инвалидами</t>
  </si>
  <si>
    <t>1.5.</t>
  </si>
  <si>
    <t>1.5.1.</t>
  </si>
  <si>
    <t>1.5.2.</t>
  </si>
  <si>
    <t>Состояние здоровья лиц, обучающихся по программам дошкольного образования</t>
  </si>
  <si>
    <t>1.6.</t>
  </si>
  <si>
    <t>1.6.1.</t>
  </si>
  <si>
    <t>Российская Федерация</t>
  </si>
  <si>
    <t>Изменение сети дошкольных образовательных организаций (в том числе ликвидация и реорганизация организаций, осуществляющих образовательную деятельность)</t>
  </si>
  <si>
    <t>1.7.</t>
  </si>
  <si>
    <t>1.7.1.</t>
  </si>
  <si>
    <t>Финансово-экономическая деятельность дошкольных образовательных организаций</t>
  </si>
  <si>
    <t>1.8.</t>
  </si>
  <si>
    <t>1.8.1.</t>
  </si>
  <si>
    <t>Создание безопасных условий при организации образовательного процесса в дошкольных образовательных организациях</t>
  </si>
  <si>
    <t>1.9.</t>
  </si>
  <si>
    <t>1.9.1.</t>
  </si>
  <si>
    <t>1.9.2.</t>
  </si>
  <si>
    <t>2. Сведения о развитии начального общего образования, основного общего образования и среднего общего образования</t>
  </si>
  <si>
    <t>2.1.</t>
  </si>
  <si>
    <t>2.1.1.</t>
  </si>
  <si>
    <t>демографические данные</t>
  </si>
  <si>
    <t>Российская Федерация; субъекты Российской Федерации.</t>
  </si>
  <si>
    <t>2.1.2.</t>
  </si>
  <si>
    <t>дополнительная информация</t>
  </si>
  <si>
    <t>2.1.3.</t>
  </si>
  <si>
    <t>Содержание образовательной деятельности и организация образовательного процесса по образовательным программам начального общего образования, основного общего образования и среднего общего образования</t>
  </si>
  <si>
    <t>2.2.</t>
  </si>
  <si>
    <t>2.2.1.</t>
  </si>
  <si>
    <t>2.2.2.</t>
  </si>
  <si>
    <t>Кадровое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 а также оценка уровня заработной платы педагогических работников</t>
  </si>
  <si>
    <t>2.3.</t>
  </si>
  <si>
    <t>2.3.1.</t>
  </si>
  <si>
    <t>2.3.2.</t>
  </si>
  <si>
    <t>2.3.3.</t>
  </si>
  <si>
    <t>П-4</t>
  </si>
  <si>
    <t>всего</t>
  </si>
  <si>
    <t>Материально-техническое и информационное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</si>
  <si>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2.4.</t>
  </si>
  <si>
    <t>2.4.1.</t>
  </si>
  <si>
    <t>2.4.2.</t>
  </si>
  <si>
    <t>2.4.3.</t>
  </si>
  <si>
    <t xml:space="preserve">имеющих доступ к Интернету </t>
  </si>
  <si>
    <t>2.4.4.</t>
  </si>
  <si>
    <t>Условия получения начального общего, основного общего и среднего общего образования лицами с ограниченными возможностями здоровья и инвалидами</t>
  </si>
  <si>
    <t>2.5.1.</t>
  </si>
  <si>
    <t>2.5.</t>
  </si>
  <si>
    <t>2.5.2.</t>
  </si>
  <si>
    <t>2.6.</t>
  </si>
  <si>
    <t>2.6.1.</t>
  </si>
  <si>
    <t>2.6.2.</t>
  </si>
  <si>
    <t>2.6.3.</t>
  </si>
  <si>
    <t>2.6.4.</t>
  </si>
  <si>
    <t>Состояние здоровья лиц, обучающихся по основным общеобразовательным программам, здоровьесберегающие условия, условия организации физкультурно-оздоровительной и спортивной работы в общеобразовательных организациях, а также в иных организациях, осуществляющих образовательную деятельность в части реализации основных общеобразовательных программ</t>
  </si>
  <si>
    <t>2.7.</t>
  </si>
  <si>
    <t>2.7.1.</t>
  </si>
  <si>
    <t>Изменение сети организаций, осуществляющих образовательную деятельность по основным общеобразовательным программам (в том числе ликвидация и реорганизация организаций, осуществляющих образовательную деятельность)</t>
  </si>
  <si>
    <t>2.8.</t>
  </si>
  <si>
    <t>2.8.1.</t>
  </si>
  <si>
    <t>2.9.</t>
  </si>
  <si>
    <t>2.9.2.</t>
  </si>
  <si>
    <t>2.9.1.</t>
  </si>
  <si>
    <t>Российская Федерация; субъекты Российской Федерации; государственные и муниципальные организации; частные организации</t>
  </si>
  <si>
    <t>Создание безопасных условий при организации образовательного процесса в общеобразовательных организациях</t>
  </si>
  <si>
    <t>II. Профессиональное образование</t>
  </si>
  <si>
    <t>3. Сведения о развитии среднего профессионального образования</t>
  </si>
  <si>
    <t>3.1.</t>
  </si>
  <si>
    <t>Уровень доступности среднего профессионального образования и численность населения, получающего среднее профессиональное образование</t>
  </si>
  <si>
    <t>3.1.1.</t>
  </si>
  <si>
    <t>Охват молодежи образовательными программами среднего профессионального образования - программами подготовки квалифицированных рабочих, служащих (отношение численности обучающихся по программам подготовки квалифицированных рабочих, служащих к численности населения в возрасте 15 - 17 лет)</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</si>
  <si>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</si>
  <si>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1, строка 01, графа 17</t>
  </si>
  <si>
    <t>1 (профтех) раздел 2, строка 01, графа 6</t>
  </si>
  <si>
    <t>численность населения в возрасте 15 - 17 лет (на 1 января следующего за отчетным года)</t>
  </si>
  <si>
    <t>Охват молодежи образовательными программами среднего профессионального образования - программами подготовки специалистов среднего звена (отношение численности обучающихся по программам подготовки специалистов среднего звена к численности населения в возрасте 15 - 19 лет)</t>
  </si>
  <si>
    <t>3.1.2.</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</si>
  <si>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</si>
  <si>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2.1.2, строка 03, графа 17 – все формы обучения</t>
  </si>
  <si>
    <t>численность населения в возрасте 15 - 19 лет (на 1 января следующего за отчетным года)</t>
  </si>
  <si>
    <t>3.2.</t>
  </si>
  <si>
    <t>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t>
  </si>
  <si>
    <t>Удельный вес численности лиц,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 электронного обучения, в общей численности выпускников, получивших среднее профессиональное образование по программам подготовки специалистов среднего звена</t>
  </si>
  <si>
    <t>3.2.1.</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</si>
  <si>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t>
  </si>
  <si>
    <t>СПО-1 раздел 2.1.2, строка 07 – все формы обучения</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</si>
  <si>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t>
  </si>
  <si>
    <t>СПО-1 раздел 2.1.2, строка 03, графа 25 – все формы обучения</t>
  </si>
  <si>
    <t>3.2.2.</t>
  </si>
  <si>
    <t>Удельный вес численности лиц,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</si>
  <si>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основного общего образования (за счет средств учредителя и по договорам, но без учета краткосрочно обученных)</t>
  </si>
  <si>
    <t>1 (профтех) раздел 1, строка 04, графа 17</t>
  </si>
  <si>
    <t>1 (профтех) раздел 2, строка 03, графа 6</t>
  </si>
  <si>
    <t xml:space="preserve">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 </t>
  </si>
  <si>
    <t>1 (профтех) (раздел 1, строка 09, графа 17</t>
  </si>
  <si>
    <t>1 (профтех) раздел 2, строка 16, графа 6</t>
  </si>
  <si>
    <t>1 (профтех) раздел 1, строка 10, графа 17</t>
  </si>
  <si>
    <t>1 (профтех) раздел 2, строка 17, графа 6</t>
  </si>
  <si>
    <t>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</si>
  <si>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среднего общего образования (за счет средств учредителя и по договорам, но без учета краткосрочно обученных)</t>
  </si>
  <si>
    <t>1 (профтех) раздел 1, строка 03, графа 17</t>
  </si>
  <si>
    <t>1 (профтех) раздел 2, строка 02, графа 6</t>
  </si>
  <si>
    <t>Удельный вес численности лиц,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на базе среднего общего образования</t>
  </si>
  <si>
    <t>3.2.3.</t>
  </si>
  <si>
    <t>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</si>
  <si>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</si>
  <si>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среднего общего образования</t>
  </si>
  <si>
    <t>3.3.4.</t>
  </si>
  <si>
    <t>3.2.4.</t>
  </si>
  <si>
    <t>Удельный вес численности студентов очной формы обучения в общей их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</si>
  <si>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 и по договорам, но без учета краткосрочно обученных)</t>
  </si>
  <si>
    <t>1 (профтех) раздел 4, строка 01, графа 8</t>
  </si>
  <si>
    <t>1 (профтех) раздел 4, строка 01, графа 12</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</si>
  <si>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t>
  </si>
  <si>
    <t>1 (профтех) раздел 4, строка 01, графа 3</t>
  </si>
  <si>
    <t>1 (профтех) раздел 4, строка 01, графа 10</t>
  </si>
  <si>
    <t>1 (профтех) раздел 4, строка 01, графа 14</t>
  </si>
  <si>
    <t>1 (профтех) раздел 4, строка 01, графа 15</t>
  </si>
  <si>
    <t>3.2.5.</t>
  </si>
  <si>
    <t xml:space="preserve">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очная форма обучения; очно-заочная форма обучения; заочная форма обучения </t>
  </si>
  <si>
    <t>очная форма обучения;</t>
  </si>
  <si>
    <t>заочная форма обучения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</si>
  <si>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очной форме обучения</t>
  </si>
  <si>
    <t>СПО-1 раздел 2.1.2, строка 03, графа 17 – 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</si>
  <si>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очно-заочной форме обучения</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</si>
  <si>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</si>
  <si>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(включая экстернат)</t>
  </si>
  <si>
    <t>СПО-1 раздел 2.1.2, строка 03, графа 17 – заочное</t>
  </si>
  <si>
    <t>Раздел/подраздел/показатель</t>
  </si>
  <si>
    <t>Удельный вес численности лиц, обучающихся на платной основе,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</si>
  <si>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3.2.6.</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</si>
  <si>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с полным возмещением стоимости обучения</t>
  </si>
  <si>
    <t>3.3.</t>
  </si>
  <si>
    <t>Кадровое обеспечение профессиональных образовательных организаций и образовательных организаций высшего образования в части реализации образовательных программ среднего профессионального образования, а также оценка уровня заработной платы педагогических работников</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</si>
  <si>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</si>
  <si>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преподаватели</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</si>
  <si>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</si>
  <si>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08, графа 14</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</si>
  <si>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</si>
  <si>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08, графа 3</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</si>
  <si>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</si>
  <si>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09, графа 14</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</si>
  <si>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</si>
  <si>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09, графа 3</t>
  </si>
  <si>
    <t>3.3.1.</t>
  </si>
  <si>
    <t>3.3.2.</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</si>
  <si>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всего; преподаватели</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</si>
  <si>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</si>
  <si>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06, графа 4</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</si>
  <si>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</si>
  <si>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06, графа 3</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</si>
  <si>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</si>
  <si>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07, графа 4</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</si>
  <si>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</si>
  <si>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07, графа 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</si>
  <si>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</si>
  <si>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высшую квалификационную категорию</t>
  </si>
  <si>
    <t>3 (профтех) строка 08, графа 9</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</si>
  <si>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первую квалификационную категорию</t>
  </si>
  <si>
    <t>3 (профтех) строка 08, графа 10</t>
  </si>
  <si>
    <t>3.3.3.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</si>
  <si>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</si>
  <si>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высшая квалификационная категория</t>
  </si>
  <si>
    <t>первая квалификационная категория</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</si>
  <si>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высшую квалификационную категорию</t>
  </si>
  <si>
    <t>СПО-1 раздел 3.1.1, строка 06, графа 12</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</si>
  <si>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первую квалификационную категорию</t>
  </si>
  <si>
    <t>СПО-1 раздел 3.1.1, строка 06, графа 13</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</si>
  <si>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</si>
  <si>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3.3.5.</t>
  </si>
  <si>
    <t>Численность студентов, обучающихся по образовательным программам среднего профессионального образования, в расчете на 1 работника, замещающего должности преподавателей и (или) мастеров производственного обучения: программы подготовки квалифицированных рабочих, служащих; программы подготовки специалистов среднего звена</t>
  </si>
  <si>
    <t>Программы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</si>
  <si>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</si>
  <si>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по договорам (но без учета краткосрочно обученных)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</si>
  <si>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за счет средств учредителя</t>
  </si>
  <si>
    <t>1 (профтех) раздел 1, строка 09,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</si>
  <si>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</si>
  <si>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</si>
  <si>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</si>
  <si>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за счет средств учредителя</t>
  </si>
  <si>
    <t>1 (профтех) раздел 1, строка 08,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</si>
  <si>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</si>
  <si>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1 (профтех) раздел 2, строка 05, графа 6</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</si>
  <si>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</si>
  <si>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численность мастеров производственного обучения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</si>
  <si>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3 (профтех) строка 14, графа 3</t>
  </si>
  <si>
    <t>Программы подготовки специалистов среднего звена</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</si>
  <si>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</si>
  <si>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и форме экстерната</t>
  </si>
  <si>
    <t>численность мастеров производственного обучения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подготовки специалистов среднего звена</t>
  </si>
  <si>
    <t>СПО-1 раздел 3.1.1, строка 08, графа 3</t>
  </si>
  <si>
    <t>3.3.6.</t>
  </si>
  <si>
    <t xml:space="preserve">Отношение среднемесячной заработной платы преподавателей и мастеров производственного обучения государственных и муниципальных образовательных организаций, реализующих образовательные программы среднего профессионального образования к среднемесячной заработной плате в субъекте Российской Федерации </t>
  </si>
  <si>
    <t>фонд начисленной заработной платы преподавателей и мастеров производственного обучения списочного состава (без фонда заработной платы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</si>
  <si>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3</t>
  </si>
  <si>
    <t>ЗП-образование строка 10, графа 3</t>
  </si>
  <si>
    <t>ЗП-образование строка 12, графа 3</t>
  </si>
  <si>
    <t>ЗП-образование строка 13, графа 3</t>
  </si>
  <si>
    <t>средняя численность преподавателей и мастеров производственного обучения списочного состава (без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</si>
  <si>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1</t>
  </si>
  <si>
    <t xml:space="preserve">ЗП-образование строка 10, графа </t>
  </si>
  <si>
    <t>ЗП-образование строка 12, графа 1</t>
  </si>
  <si>
    <t>ЗП-образование строка 13, графа 1</t>
  </si>
  <si>
    <t>среднемесячная номинальная начисленная заработная плата в экономике субъекта Российской Федерации</t>
  </si>
  <si>
    <t>3.3.7.</t>
  </si>
  <si>
    <t>3.3.8.</t>
  </si>
  <si>
    <t>3.4.</t>
  </si>
  <si>
    <t>Материально-техническое и информационное обеспечение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t>
  </si>
  <si>
    <t>Обеспеченность студентов профессиональных образовательных организаций, реализующих программы среднего профессионального образования - программы подготовки специалистов среднего звена общежитиями (удельный вес студентов, проживающих в общежитиях, в общей численности студентов, нуждающихся в общежитиях)</t>
  </si>
  <si>
    <t>3.4.1.</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</si>
  <si>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проживающих в общежитиях (включая проживающих в общежитиях сторонних организаций)</t>
  </si>
  <si>
    <t>СПО-2 раздел 1.2, строка 13</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</si>
  <si>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нуждающихся в общежитиях</t>
  </si>
  <si>
    <t>СПО-2 раздел 1.2, строка 12</t>
  </si>
  <si>
    <t>3.4.2.</t>
  </si>
  <si>
    <t>Обеспеченность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</si>
  <si>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</si>
  <si>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1.3, строка 01, графа 3</t>
  </si>
  <si>
    <t>расчетная 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</si>
  <si>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15, графа 3</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</si>
  <si>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</si>
  <si>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4, строка 03, графа 4</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</si>
  <si>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доступ к Интернету</t>
  </si>
  <si>
    <t>2 (профтех) раздел 4, строка 08, графа 4</t>
  </si>
  <si>
    <t>3.4.4.</t>
  </si>
  <si>
    <t xml:space="preserve">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</si>
  <si>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</si>
  <si>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</si>
  <si>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2.1, строка 01, графа 4</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</si>
  <si>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имеющих доступ к Интернету</t>
  </si>
  <si>
    <t>СПО-2 раздел 2.1, строка 04, графа 4</t>
  </si>
  <si>
    <t>численность студентов, приведенная к очной форме обучения профессиональных образовательных организаций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</si>
  <si>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14, графа 3</t>
  </si>
  <si>
    <t>3.4.5.</t>
  </si>
  <si>
    <t xml:space="preserve">Удельный вес числа организаций, подключенных к Интернету со скоростью передачи данных 2 Мбит/сек и выше,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</si>
  <si>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со скоростью передачи данных 2 Мбит/сек и выше</t>
  </si>
  <si>
    <t>СПО-2 раздел 2.3, строка 05</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</si>
  <si>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t>
  </si>
  <si>
    <t>СПО-2 раздел 2.3, строка 01-05</t>
  </si>
  <si>
    <t xml:space="preserve">Площадь учебно-лабораторных зданий профессиональных образовательных организаций в расчете на одного студента: профессиональные образовательные организации, реализующие программы среднего профессионального образования - исключительно программы подготовки квалифицированных рабочих, служащих; профессиональные образовательные организации, реализующие программы среднего профессионального образования - программы подготовки специалистов среднего звена </t>
  </si>
  <si>
    <t>профессиональные образовательные организации, реализующие программы подготовки квалифицированных рабочих, служащих</t>
  </si>
  <si>
    <t>площадь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(без учета площади: сданной в аренду или субаренду, находящейся на капитальном ремонте или реконструкции)</t>
  </si>
  <si>
    <t>2 (профтех) раздел 2, строка 01, графа 11</t>
  </si>
  <si>
    <t>2 (профтех) раздел 2, строка 01, графа 12</t>
  </si>
  <si>
    <t>2 (профтех) раздел 2, строка 01, графа 13</t>
  </si>
  <si>
    <t>Профессиональные образовательные организации, реализующие программы подготовки специалистов среднего звена</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</si>
  <si>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(без учета площади: сданной в аренду или субаренду, находящейся на капитальном ремонте)</t>
  </si>
  <si>
    <t>СПО-2 раздел 1.2, строка 01, графа 09-12</t>
  </si>
  <si>
    <t>СПО-2 раздел 1.2, строка 01, графы 5</t>
  </si>
  <si>
    <t>СПО-2 раздел 1.2, строка 01, графы 4</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</si>
  <si>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</si>
  <si>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3.5.</t>
  </si>
  <si>
    <t>Условия получения среднего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</si>
  <si>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</si>
  <si>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3.5.1.</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</si>
  <si>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обеспечивающих доступность обучения и проживания лиц с ограниченными возможностями здоровья и инвалидов (учебно-лабораторные здания и общежития, которых доступны для лиц с ограниченными возможностями здоровья, детей-инвалидов и инвалидов)</t>
  </si>
  <si>
    <t>СПО-2 раздел 1.1, строка 07, графы 3</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</si>
  <si>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</si>
  <si>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1.1, строка 01, графы 3</t>
  </si>
  <si>
    <t>СПО-2 раздел 1.1, строка 01, графы 4</t>
  </si>
  <si>
    <t>3.5.2.</t>
  </si>
  <si>
    <t>Удельный вес численности студентов с ограниченными возможностями здоровья в общей численности студентов, обучающихся по образовательным программам среднего профессионального образования:</t>
  </si>
  <si>
    <t>программы подготовки квалифицированных рабочих, служащих</t>
  </si>
  <si>
    <t>численность лиц с ограниченными возможностями здоровья,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</si>
  <si>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02, графы 5</t>
  </si>
  <si>
    <t>1 (профтех) раздел 9, строка 02, графы 6</t>
  </si>
  <si>
    <t>1 (профтех) раздел 9, строка 02, графы 11</t>
  </si>
  <si>
    <t>1 (профтех) раздел 9, строка 02, графы 12</t>
  </si>
  <si>
    <t>Удельный вес численности студентов-инвалидов в общей численности студентов, обучающихся по образовательным программам среднего профессионального образования:</t>
  </si>
  <si>
    <t xml:space="preserve">программы подготовки специалистов среднего звена </t>
  </si>
  <si>
    <t>численность детей инвалидов и инвалидов,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</si>
  <si>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01, графы 7</t>
  </si>
  <si>
    <t>1 (профтех) раздел 9, строка 01, графы 8</t>
  </si>
  <si>
    <t>1 (профтех) раздел 9, строка 01, графы 13</t>
  </si>
  <si>
    <t>1 (профтех) раздел 9, строка 01, графы 14</t>
  </si>
  <si>
    <t>3.5.3.</t>
  </si>
  <si>
    <t>численность инвалидов,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</si>
  <si>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2.3, строка 08, графы 4 – все формы обучения</t>
  </si>
  <si>
    <t>СПО-1 раздел 2.3, строка 08, графы 7 – все формы обучения</t>
  </si>
  <si>
    <t>3.6.</t>
  </si>
  <si>
    <t>Учебные и внеучебные достижения обучающихся лиц и профессиональные достижения выпускников организаций, реализующих программы среднего профессионального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</si>
  <si>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t>
  </si>
  <si>
    <t>3.6.1.</t>
  </si>
  <si>
    <t>численность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получающих стипендии</t>
  </si>
  <si>
    <t>СПО-1 раздел 2.4, строка 01, графа 3</t>
  </si>
  <si>
    <t>численность студентов очной формы обучения, обучающихся по образовательным среднего профессионального образования - программам подготовки специалистов среднего звена</t>
  </si>
  <si>
    <t>СПО-1 раздел 2.1.2, строка 03, графа 17</t>
  </si>
  <si>
    <t>3.6.2.</t>
  </si>
  <si>
    <t>Уровень безработицы выпускников, завершивших обучение по образовательным программам среднего профессионального образования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</si>
  <si>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</si>
  <si>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обследование населения по проблемам занятости</t>
  </si>
  <si>
    <t>численность экономически активных выпускников (занятых и безработных)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</si>
  <si>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</si>
  <si>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численность экономически активных выпускников (занятых и безработных)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</si>
  <si>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3.7.</t>
  </si>
  <si>
    <t>Изменение сети организаций, осуществляющих образовательную деятельность по образовательным программам среднего профессионального образования (в том числе ликвидация и реорганизация организаций, осуществляющих образовательную деятельность)</t>
  </si>
  <si>
    <t>3.7.1.</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</si>
  <si>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отчетном году t</t>
  </si>
  <si>
    <t>1 (профтех) раздел 1, строка 01, графа 19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</si>
  <si>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году t-1, предшествовавшем отчетному году t</t>
  </si>
  <si>
    <t>1 (профтех) раздел 1, строка 01, графа 19 – предыдущий год</t>
  </si>
  <si>
    <t>профессиональные образовательные организации</t>
  </si>
  <si>
    <t>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</si>
  <si>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</si>
  <si>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году t-1, предшествовавшем отчетном году t</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</si>
  <si>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отчетном году t</t>
  </si>
  <si>
    <t>СПО-1 раздел 1.2, строка 01, графа 3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</si>
  <si>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</si>
  <si>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СПО-1 раздел 1.2, строка 01, графа 3 – предыдущий год</t>
  </si>
  <si>
    <t>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</si>
  <si>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</si>
  <si>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</si>
  <si>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t>
  </si>
  <si>
    <t>3.8.</t>
  </si>
  <si>
    <t>Финансово-экономическая деятельность профессиональных образовательных организаций и образовательных организаций высшего образования в части обеспечения реализации образовательных программ среднего профессионального образования</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</si>
  <si>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профессиональные образовательные организации; организации высшего образования </t>
  </si>
  <si>
    <t>3.8.1.</t>
  </si>
  <si>
    <t>объем финансовых средств от приносящей доход деятельности (внебюджетных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</si>
  <si>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06, графа 3</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</si>
  <si>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</si>
  <si>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06, графа 5</t>
  </si>
  <si>
    <t>организации высшего образования</t>
  </si>
  <si>
    <t>объем финансовых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</si>
  <si>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01, графа 3</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</si>
  <si>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</si>
  <si>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01, графа 5</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</si>
  <si>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</si>
  <si>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06, графа 5</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</si>
  <si>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</si>
  <si>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01, графа 5</t>
  </si>
  <si>
    <t>Российская Федерация; субъекты Российской; государственные и муниципальные организации; частные организации</t>
  </si>
  <si>
    <t>3.8.2.</t>
  </si>
  <si>
    <t>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специалистов среднего звена:</t>
  </si>
  <si>
    <t xml:space="preserve">организации высшего образования </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</si>
  <si>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</si>
  <si>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06, графа 6</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</si>
  <si>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</si>
  <si>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01, графа 6</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</si>
  <si>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</si>
  <si>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06, графа 6</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</si>
  <si>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</si>
  <si>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01, графа 6</t>
  </si>
  <si>
    <t>3.8.3.</t>
  </si>
  <si>
    <t>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</si>
  <si>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объем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</si>
  <si>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обучающихся по образовательным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</si>
  <si>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объем финансовых средств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</si>
  <si>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</si>
  <si>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13, графа 3</t>
  </si>
  <si>
    <t>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</si>
  <si>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государственные и муниципальные организации; частные организации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</si>
  <si>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квалифицированных рабочих, служащих</t>
  </si>
  <si>
    <t>Структура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 (в том числе характеристика филиалов)</t>
  </si>
  <si>
    <t xml:space="preserve">Удельный вес числа организаций, имеющих филиалы, реализующие образовательные программы среднего профессионального образования - программы подготовки специалистов среднего звена,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</si>
  <si>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 имеющие филиалы, реализующие эти программы</t>
  </si>
  <si>
    <t>СПО-1 раздел 1.2, строка 01, графа 3 – имеющие филиалы</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</si>
  <si>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t>
  </si>
  <si>
    <t>СПО-1 раздел 1.2, строка 01, графа 3</t>
  </si>
  <si>
    <t>3.10.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</si>
  <si>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среднего профессионального образования</t>
  </si>
  <si>
    <t xml:space="preserve">Удельный вес площади зданий, оборудованной охранно-пожарной сигнализацией, в общей площади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учебно-лабораторные здания; общежития </t>
  </si>
  <si>
    <t>3.10.1.</t>
  </si>
  <si>
    <t>учебно-лабораторные здания</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</si>
  <si>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</si>
  <si>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02, графа 8</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</si>
  <si>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</si>
  <si>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02, графа 3</t>
  </si>
  <si>
    <t>общежития</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</si>
  <si>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</si>
  <si>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08, графа 8</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</si>
  <si>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</si>
  <si>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08, графа 3</t>
  </si>
  <si>
    <t>Российская Федерация, субъекты Российской Федерации, государственные и муниципальные организации; частные организации</t>
  </si>
  <si>
    <t xml:space="preserve">Удельный вес числа организаций, здания которых требуют капитального ремонта,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</si>
  <si>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3.10.2.</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</si>
  <si>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 здания которых требуют капитального ремонта</t>
  </si>
  <si>
    <t>2 (профтех) раздел 3, строка 31, графа 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</si>
  <si>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t>
  </si>
  <si>
    <t>1 (профтех) раздел 1, строка 01, графа 19</t>
  </si>
  <si>
    <t>3.9.</t>
  </si>
  <si>
    <t>3.9.1.</t>
  </si>
  <si>
    <t>Удельный вес числа организаций, здания которых находятся в аварийном состоянии,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</si>
  <si>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3.10.3.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</si>
  <si>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</si>
  <si>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здания которых находятся в аварийном состоянии</t>
  </si>
  <si>
    <t>2 (профтех) раздел 3, строка 33, графа 3</t>
  </si>
  <si>
    <t>3.10.4.</t>
  </si>
  <si>
    <t xml:space="preserve">Удельный вес площади учебно-лабораторных зданий, находящейся в аварийном состоянии,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</si>
  <si>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</si>
  <si>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02, графа 7</t>
  </si>
  <si>
    <t xml:space="preserve">Удельный вес площади учебно-лабораторных зданий, требующей капитального ремонта,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</si>
  <si>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</si>
  <si>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02, графа 6</t>
  </si>
  <si>
    <t xml:space="preserve">Удельный вес площади общежитий, находящейся в аварийном состоянии,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</si>
  <si>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</si>
  <si>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08, графа 7</t>
  </si>
  <si>
    <t xml:space="preserve">Удельный вес площади общежитий, требующей капитального ремонта,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</si>
  <si>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</si>
  <si>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08, графа 6</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</si>
  <si>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t>
  </si>
  <si>
    <t>очно-заочная форма обучения</t>
  </si>
  <si>
    <t>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</si>
  <si>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4. Сведения о развитии высшего образования</t>
  </si>
  <si>
    <t>Уровень доступности высшего образования и численность населения, получающего высшее образование</t>
  </si>
  <si>
    <t>4.1.</t>
  </si>
  <si>
    <t>Охват молодежи образовательными программами высшего образования (отношение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к численности населения в возрасте 17 - 25 лет)</t>
  </si>
  <si>
    <t>численность лиц, обучающихся по образовательным программам высшего образования - программам бакалавриата, программам специалитета и программам магистратуры</t>
  </si>
  <si>
    <t>ВПО-1 раздел 2.1.2, строка 15, графа 19 – все формы обучения</t>
  </si>
  <si>
    <t>численность населения в возрасте 17 - 25 лет (на 1 января следующего за отчетным года)</t>
  </si>
  <si>
    <t>4.1.1.</t>
  </si>
  <si>
    <t xml:space="preserve">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</si>
  <si>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численность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по образовательным программам высшего образования - программам бакалавриата, программам специалитета, программам магистратуры</t>
  </si>
  <si>
    <t>ВПО-1 раздел 2.1.2, строка 15, графа 19 – все формы обучения (выборочные сведения)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</si>
  <si>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</si>
  <si>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4.1.2.</t>
  </si>
  <si>
    <t>Содержание образовательной деятельности и организация образовательного процесса по образовательным программам высшего образования</t>
  </si>
  <si>
    <t>4.2.</t>
  </si>
  <si>
    <t>4.2.1.</t>
  </si>
  <si>
    <t>Структура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</si>
  <si>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очная форма обучения</t>
  </si>
  <si>
    <t xml:space="preserve">заочная форма обучения </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</si>
  <si>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очной форме обучения</t>
  </si>
  <si>
    <t>ВПО-1 раздел 2.1.2, строка 15, графа 19 – 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</si>
  <si>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форме обучения</t>
  </si>
  <si>
    <t>ВПО-1 раздел 2.1.2, строка 15, графа 19 – очно-заочная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</si>
  <si>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 (ВПО-1 раздел 2.1.2, строка 15, графа 19 – очная плюс экстернат)</t>
  </si>
  <si>
    <t>ВПО-1 раздел 2.1.2, строка 15, графа 19 – заочная</t>
  </si>
  <si>
    <t xml:space="preserve">Удельный вес численности лиц, обучающихся на платной основе,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</si>
  <si>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4.2.2.</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</si>
  <si>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с полным возмещением стоимости обучения</t>
  </si>
  <si>
    <t>ВПО-1 раздел 2.1.2, строка 15, графа 21 – все формы обучения</t>
  </si>
  <si>
    <t>ВПО-1 раздел 2.1.2, раздел 15, графа 19 – все формы обучения</t>
  </si>
  <si>
    <t>4.2.3.</t>
  </si>
  <si>
    <t xml:space="preserve">Удельный вес численности лиц, обучающихся с применением дистанционных образовательных технологий, электронного обучения, в общей численности студентов, обучающихся по образовательным программам высшего образования: программы бакалавриата; программы специалитета; программы магистратуры </t>
  </si>
  <si>
    <t>программы бакалавриата</t>
  </si>
  <si>
    <t>численность студентов, обучающихся по образовательным программам высшего образования - программам бакалавриата</t>
  </si>
  <si>
    <t>ВПО-1 раздел 2.1.2, строка 01, графа 19 – все формы обучения</t>
  </si>
  <si>
    <t>программы специалитета</t>
  </si>
  <si>
    <t>программы магистратуры</t>
  </si>
  <si>
    <t>численность студентов, обучающихся по образовательным программам высшего образования - программам специалитета</t>
  </si>
  <si>
    <t>ВПО-1 раздел 2.1.2, строка 06, графа 19 – все формы обучения</t>
  </si>
  <si>
    <t>численность студентов, обучающихся по образовательным программам высшего образования - программ магистратуры</t>
  </si>
  <si>
    <t>ВПО-1 раздел 2.1.2, строка 11, графа 19 – все формы обучения</t>
  </si>
  <si>
    <t>ВПО-1 раздел 2.1.2, строка 05, графа 19 – все формы обучения</t>
  </si>
  <si>
    <t>ВПО-1 раздел 2.1.2, строка 10, графа 19 – все формы обучения</t>
  </si>
  <si>
    <t>ВПО-1 раздел 2.1.2, строка 14, графа 19 – все формы обучения</t>
  </si>
  <si>
    <t>численность студентов, обучающихся по образовательным программам высшего образования - программам бакалавриата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</si>
  <si>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специалитета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</si>
  <si>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магистратуры с применением дистанционных образовательных технологий</t>
  </si>
  <si>
    <t>Кадровое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 а также оценка уровня заработной платы педагогических работников</t>
  </si>
  <si>
    <t>4.3.</t>
  </si>
  <si>
    <t>4.3.1.</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</si>
  <si>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доктора наук</t>
  </si>
  <si>
    <t>ВПО-1 раздел 3.1.1, строка 07, графа 5</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</si>
  <si>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кандидата наук</t>
  </si>
  <si>
    <t>ВПО-1 раздел 3.1.1, строка 07, графа 6</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</si>
  <si>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</si>
  <si>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3.1.1, строка 07, графа 3</t>
  </si>
  <si>
    <t xml:space="preserve">Удельный вес численности лиц в возрасте до 30 лет,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 </t>
  </si>
  <si>
    <t>4.3.2.</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</si>
  <si>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в возрасте до 30 лет</t>
  </si>
  <si>
    <t>ВПО-1 раздел 3.3, строка 05, графа 6</t>
  </si>
  <si>
    <t>ВПО-1 раздел 3.1.1, строка 07, графа 3</t>
  </si>
  <si>
    <t xml:space="preserve">Соотношение численности штатного профессорско-преподавательского состава и профессорско-преподавательского состава, работающих на условиях внешнего совместительства, организаций, осуществляющих образовательную деятельность по реализации образовательных программам высшего образования (на 100 работников штатного состава приходится внешних совместителей) </t>
  </si>
  <si>
    <t>4.3.3.</t>
  </si>
  <si>
    <t>численность профессорско-преподавательского состава, работающего на условиях внешнего совместительства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</si>
  <si>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3.1.2, строка 02, графа 3</t>
  </si>
  <si>
    <t xml:space="preserve">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в расчете на одного работника профессорско-преподавательского состава </t>
  </si>
  <si>
    <t>4.3.4.</t>
  </si>
  <si>
    <t>ВПО-1 раздел 2.1.1, строка 15, графа 19 – очное</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</si>
  <si>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(вечерней) форме обучения</t>
  </si>
  <si>
    <t>ВПО-1 раздел 2.1.1, строка 15, графа 19 – очно-заочное</t>
  </si>
  <si>
    <t>c - численность лиц,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t>
  </si>
  <si>
    <t>ВПО-1 раздел 2.1.1, строка 15, графа 19 – заочное</t>
  </si>
  <si>
    <t>ВПО-1 раздел 2.1.1, строка 15, графа 19 – экстернат</t>
  </si>
  <si>
    <t xml:space="preserve">Отношение среднемесячной заработной платы профессорско-преподавательского состава государственных и муниципальных образовательных организаций высшего образования к среднемесячной заработной плате в субъекте Российской Федерации </t>
  </si>
  <si>
    <t>4.3.5.</t>
  </si>
  <si>
    <t>фонд начисленной заработной платы профессорско-преподавательского состава (без фонда заработной платы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</si>
  <si>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3</t>
  </si>
  <si>
    <t>средняя численность профессорско-преподавательского состава (без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</si>
  <si>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1</t>
  </si>
  <si>
    <t>ЗП-образование строка 01, графа 1</t>
  </si>
  <si>
    <t>4.3.6.</t>
  </si>
  <si>
    <t xml:space="preserve">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</si>
  <si>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численность респондентов - штатных преподавателей образовательных организаций высшего образования, выбравших при ответе на вопрос анкеты "Хотели бы вы перейти с работы в данном учебном заведении на какую-либо другую работу, или вообще перестать работать? (отметьте один ответ)" один из вариантов: "Да, уже ищете (нашли) другое место работы", "Хотели бы найти другую работу, но пока не предпринимаете никаких действий", "Хотели бы перейти на другое место работы, но не думаете, что сможете найти его"</t>
  </si>
  <si>
    <t>социологический опрос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</si>
  <si>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на вопрос анкеты "Хотели бы вы перейти с работы в данном учебном заведении на какую-либо другую работу, или вообще перестать работать? (отметьте один ответ)"</t>
  </si>
  <si>
    <t>4.3.7.</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</si>
  <si>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</si>
  <si>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</si>
  <si>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</si>
  <si>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4.4.</t>
  </si>
  <si>
    <t>Материально-техническое и информационное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t>
  </si>
  <si>
    <t>Обеспеченность студентов образовательных организаций высшего образования общежитиями (удельный вес студентов, проживающих в общежитиях, в общей численности студентов, нуждающихся в общежитиях)</t>
  </si>
  <si>
    <t>4.4.1.</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</si>
  <si>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проживающих в общежитиях (включая проживающих в общежитиях сторонних организаций)</t>
  </si>
  <si>
    <t>ВПО-2 раздел 1.2, строка 14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</si>
  <si>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нуждающихся в общежитиях</t>
  </si>
  <si>
    <t>ВПО-2 раздел 1.2, строка 13</t>
  </si>
  <si>
    <t>4.4.2.</t>
  </si>
  <si>
    <t>Обеспеченность студентов образовательных организаций высшего образования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</si>
  <si>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образовательных организаций высшего образования (включая филиалы, реализующие образовательные программы высшего образования)</t>
  </si>
  <si>
    <t>ВПО-2 раздел 1.3, строка 01, графа 3</t>
  </si>
  <si>
    <t>расчетная численность студентов образовательных организаций высшего образования (включая филиалы, реализующие образовательные программы высшего образования)</t>
  </si>
  <si>
    <t>ВПО-2 раздел 3.3. справка 6, строка 23, графа 3</t>
  </si>
  <si>
    <t>Число персональных компьютеров, используемых в учебных целях, в расчете на 100 студентов образовательных организаций высшего образования: всего; имеющих доступ к Интернету</t>
  </si>
  <si>
    <t>3.4.3.</t>
  </si>
  <si>
    <t>число персональных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t>
  </si>
  <si>
    <t>ВПО-2 раздел 2.1, строка 01, графа 4</t>
  </si>
  <si>
    <t>число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 имеющих доступ к Интернету</t>
  </si>
  <si>
    <t>ВПО-2 раздел 2.1, строка 04, графа 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</si>
  <si>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приведенная к очной форме обучения</t>
  </si>
  <si>
    <t>ВПО-2 раздел 3.3. справка 6, строка 22, графа 3</t>
  </si>
  <si>
    <t xml:space="preserve">удельный вес числа организаций, подключенных к Интернету со скоростью передачи данных 2 Мбит/сек и выше, в общем числе образовательных организаций высшего образования, подключенных к Интернету </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</si>
  <si>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 со скоростью передачи данных 2 Мбит/сек и выше</t>
  </si>
  <si>
    <t>ВПО-2 раздел 2.3, строка 05</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</si>
  <si>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t>
  </si>
  <si>
    <t>ВПО-2 раздел 2.3, строки 01-05</t>
  </si>
  <si>
    <t>4.4.5.</t>
  </si>
  <si>
    <t>4.4.4.</t>
  </si>
  <si>
    <t xml:space="preserve">Площадь учебно-лабораторных зданий образовательных организаций высшего образования в расчете на одного студента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</si>
  <si>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(без учета площади: сданной в аренду или субаренду, находящейся на капитальном ремонте)</t>
  </si>
  <si>
    <t>ВПО-2 раздел 1.2, строка 02, графы 9-12</t>
  </si>
  <si>
    <t>ВПО-2 раздел 1.2, строка 02, графы 4</t>
  </si>
  <si>
    <t>ВПО-2 раздел 1.2, строка 02, графы 5</t>
  </si>
  <si>
    <t>ВПО-2, раздел 3.3, справка 6, строка 22, графа 3</t>
  </si>
  <si>
    <t>4.5.</t>
  </si>
  <si>
    <t>Условия получения высшего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</si>
  <si>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образовательных организаций высшего образования </t>
  </si>
  <si>
    <t>4.5.1.</t>
  </si>
  <si>
    <t>число образовательных организаций высшего образования (включая филиалы, реализующие образовательные программы высшего образования), обеспечивающих доступность обучения и проживания лиц с ограниченными возможностями здоровья и инвалидов (имеющих учебно-лабораторные здания и общежития, доступные для лиц с ограниченными возможностями здоровья, детей-инвалидов и инвалидов)</t>
  </si>
  <si>
    <t>ВПО-2 раздел 1.1, строка 07, графы 3</t>
  </si>
  <si>
    <t>ВПО-2 раздел 1.1, строка 07, графы 4</t>
  </si>
  <si>
    <t>число образовательных организаций высшего образования (включая филиалы, реализующие образовательные программы высшего образования)</t>
  </si>
  <si>
    <t>ВПО-2 раздел 1.1, строка 01, графы 3</t>
  </si>
  <si>
    <t>ВПО-2 раздел 1.1, строка 01, графы 4</t>
  </si>
  <si>
    <t xml:space="preserve">Удельный вес численности студентов-инвалидов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</si>
  <si>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4.5.2.</t>
  </si>
  <si>
    <t>численность инвалидов, обучающихся по образовательным программам высшего образования - программам бакалавриата, программам специалитета, программам магистратуры</t>
  </si>
  <si>
    <t>4.6.</t>
  </si>
  <si>
    <t>Учебные и внеучебные достижения обучающихся лиц и профессиональные достижения выпускников организаций, реализующих программы высшего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</si>
  <si>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t>
  </si>
  <si>
    <t>4.6.1.</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</si>
  <si>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получающих стипендии</t>
  </si>
  <si>
    <t>ВПО-1 раздел 2.4, строк 01, графа 3 - очное</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</si>
  <si>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</si>
  <si>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раздал 2.1.2, строка 15, графа 19 - очное</t>
  </si>
  <si>
    <t xml:space="preserve">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</si>
  <si>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4.6.2.</t>
  </si>
  <si>
    <t>численность безработных выпускников с высшим образованием (с дипломом бакалавра, специалиста или магистра), завершивших обучение в течение трех лет, предшествующих отчетному периоду</t>
  </si>
  <si>
    <t xml:space="preserve">численность экономически активных выпускников (занятых и безработных) с высшим образованием (с дипломом бакалавра, специалиста или магистра), завершивших обучение в течение трех лет, предшествующих отчетному периоду </t>
  </si>
  <si>
    <t>4.7.</t>
  </si>
  <si>
    <t>Финансово-экономическая деятельность образовательных организаций высшего образования в части обеспечения реализации образовательных программ высшего образования</t>
  </si>
  <si>
    <t>Удельный вес финансовых средств от приносящей доход деятельности в общем объеме финансовых средств, полученных образовательными организациями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</si>
  <si>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4.7.1.</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</si>
  <si>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</si>
  <si>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06, графы 7</t>
  </si>
  <si>
    <t>ВПО-2 раздел 3.1. строка 06, графы 8</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</si>
  <si>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</si>
  <si>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01, графы 7</t>
  </si>
  <si>
    <t>ВПО-2 раздел 3.1, строка 01, графы 8</t>
  </si>
  <si>
    <t xml:space="preserve">Объем финансовых средств, поступивших в образовательные организации высшего образования, в расчете на одного студента </t>
  </si>
  <si>
    <t>4.7.2.</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</si>
  <si>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</si>
  <si>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06, графа 3</t>
  </si>
  <si>
    <t>ВПО-2 раздел 3.3, справка 6, строка 22, графа 3</t>
  </si>
  <si>
    <t>4.8.</t>
  </si>
  <si>
    <t>Структура образовательных организаций высшего образования, реализующих образовательные программы высшего образования (в том числе характеристика филиалов)</t>
  </si>
  <si>
    <t>Удельный вес числа организаций, имеющих филиалы, реализующие образовательные программы высшего образования - программы бакалавриата, программы специалитета, программы магистратуры, в общем числе образовательных организаций высшего образования</t>
  </si>
  <si>
    <t>4.8.1.</t>
  </si>
  <si>
    <t>число образовательных организаций высшего образования (юридических лиц), имеющих филиалы, реализующие образовательные программы высшего образования - программы бакалавриата, программы специалитета, программы магистратуры</t>
  </si>
  <si>
    <t>ВПО-1 раздел 1.2, строка 01, графа 3 – филиалы</t>
  </si>
  <si>
    <t>число образовательных организаций высшего образования (юридических лиц)</t>
  </si>
  <si>
    <t>ВПО-1 раздел 1.2, строка 01, графа 3</t>
  </si>
  <si>
    <t>4.9.</t>
  </si>
  <si>
    <t>Научная и творческая деятельность образовательных организаций высшего образования, а также иных организаций, осуществляющих образовательную деятельность, связанная с реализацией образовательных программ высшего образования</t>
  </si>
  <si>
    <t>Удельный вес финансовых средств, полученных от научной деятельности, в общем объеме финансовых средств образовательных организаций высшего образования</t>
  </si>
  <si>
    <t>4.9.1.</t>
  </si>
  <si>
    <t>объем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t>
  </si>
  <si>
    <t>ВПО-2 раздел 3.1, строка 01, графа 10</t>
  </si>
  <si>
    <t>объем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</si>
  <si>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01, графа 3</t>
  </si>
  <si>
    <t>4.9.2.</t>
  </si>
  <si>
    <t xml:space="preserve">Объем финансовых средств, полученных от научной деятельности, в расчете на 1 научно-педагогического работника </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</si>
  <si>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 за отчетный год</t>
  </si>
  <si>
    <t>численность профессорско-преподавательского состава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</si>
  <si>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численность научных работников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</si>
  <si>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ВПО-1 раздел 3.1.1, строка 14, графа 3</t>
  </si>
  <si>
    <t>4.9.3.</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</si>
  <si>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</si>
  <si>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</si>
  <si>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</si>
  <si>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4.9.4.</t>
  </si>
  <si>
    <t xml:space="preserve">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</si>
  <si>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 численность респондентов (студентов старших курсов), ответивших утвердительно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</si>
  <si>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численность респондентов (студентов старших курсов), ответивших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</si>
  <si>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4.10.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</si>
  <si>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высшего образования</t>
  </si>
  <si>
    <t>4.10.1.</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</si>
  <si>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</si>
  <si>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02, графа 8</t>
  </si>
  <si>
    <t>площадь общежитий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</si>
  <si>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09, графа 8</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</si>
  <si>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</si>
  <si>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02, графа 3</t>
  </si>
  <si>
    <t>площадь общежитий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</si>
  <si>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09, графа 3</t>
  </si>
  <si>
    <t>4.10.2.</t>
  </si>
  <si>
    <t>Удельный вес площади зданий, находящейся в аварийном состоянии, в общей площади зданий образовательных организаций высшего образования:</t>
  </si>
  <si>
    <t xml:space="preserve">общежития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</si>
  <si>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</si>
  <si>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02, графа 7</t>
  </si>
  <si>
    <t>площадь общежитий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</si>
  <si>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09, графа 7</t>
  </si>
  <si>
    <t>ВПО-2 раздел 1.2, строка 09, графа 3</t>
  </si>
  <si>
    <t>4.10.3.</t>
  </si>
  <si>
    <t>Удельный вес площади зданий, требующей капитального ремонта, в общей площади зданий образовательных организаций высшего образования:</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</si>
  <si>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</si>
  <si>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02, графа 6</t>
  </si>
  <si>
    <t>площадь общежитий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</si>
  <si>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09, графа 6</t>
  </si>
  <si>
    <t>3.10.5.</t>
  </si>
  <si>
    <t>3.10.6.</t>
  </si>
  <si>
    <t>3.10.7.</t>
  </si>
  <si>
    <t>III. Дополнительное образование</t>
  </si>
  <si>
    <t>Численность населения, обучающегося по дополнительным общеобразовательным программам</t>
  </si>
  <si>
    <t>Кадровое обеспечение организаций, осуществляющих образовательную деятельность в части реализации дополнительных общеобразовательных программ</t>
  </si>
  <si>
    <t>Учебные и внеучебные достижения лиц, обучающихся по программам дополнительного образования детей</t>
  </si>
  <si>
    <t>6. Сведения о развитии дополнительного профессионального образования</t>
  </si>
  <si>
    <t>Численность населения, обучающегося по дополнительным профессиональным программам</t>
  </si>
  <si>
    <t>6.1.</t>
  </si>
  <si>
    <t>Охват населения программами дополнительного профессионального образования (удельный вес численности занятого населения в возрасте 25 - 64 лет, прошедшего повышение квалификации и (или) переподготовку, в общей численности занятого в экономике населения данной возрастной группы)</t>
  </si>
  <si>
    <t>численность занятых в возрасте 25 - 64 лет, прошедших повышение квалификации и (или) переподготовку в отчетном году</t>
  </si>
  <si>
    <t>численность занятых в возрасте 25 - 64 лет</t>
  </si>
  <si>
    <t>6.1.1.</t>
  </si>
  <si>
    <t>6.1.2.</t>
  </si>
  <si>
    <t>численность респондентов (руководителей предприятий и организаций реального сектора экономики), ответивших на вопрос "Какую долю от общей численности работников Вашего предприятия/компании составили работники, прошедшие профподготовку, обучение, повышение квалификации в различных организациях, стажировку"</t>
  </si>
  <si>
    <t>социологический опрос руководителей предприятий и организаций реального сектора экономики</t>
  </si>
  <si>
    <t>внутри предприятия/организации (без привлечения и оплаты сторонних лиц)</t>
  </si>
  <si>
    <t>в образовательной организации, осуществляющей образовательную деятельность по реализации образовательных программ среднего профессионального образования</t>
  </si>
  <si>
    <t>в образовательной организации, осуществляющей образовательную деятельность по реализации образовательных программ высшего образования</t>
  </si>
  <si>
    <t>в образовательной организации, осуществляющей образовательную деятельность по реализации дополнительных общеобразовательных программ</t>
  </si>
  <si>
    <t>в образовательной организации, осуществляющей образовательную деятельность по реализации дополнительных профессиональных программ</t>
  </si>
  <si>
    <t>в других организациях, не являющихся образовательными организациями (компании-партнеры, кадровые агентства, консалтинговые, тренинговые компании, государственные службы занятости и пр.)</t>
  </si>
  <si>
    <t>Удельный вес численности работников предприятий и организаций реального сектора экономики, прошедших в году, предшествующему проведению опроса, профессиональную подготовку, переподготовку, повышение квалификации, стажировку</t>
  </si>
  <si>
    <t>6.1.3.</t>
  </si>
  <si>
    <t>Удельный вес численности работников организаций, получивших дополнительное профессиональное образование, в общей численности штатных работников организаций</t>
  </si>
  <si>
    <t>численность работников списочного состава организаций, получивших дополнительное профессиональное образование в отчетном году</t>
  </si>
  <si>
    <t>1-кадры, раздел 1, строка 02, графа 1</t>
  </si>
  <si>
    <t>численность работников списочного состава организаций</t>
  </si>
  <si>
    <t>1-кадры раздел 1, строка 01, графа 1</t>
  </si>
  <si>
    <t>6.2.</t>
  </si>
  <si>
    <t>Содержание образовательной деятельности и организация образовательного процесса по дополнительным профессиональным программам</t>
  </si>
  <si>
    <t xml:space="preserve">Удельный вес численности лиц, получивших дополнительное профессиональное образование с использованием дистанционных образовательных технологий, в общей численности работников организаций, получивших дополнительное профессиональное образование </t>
  </si>
  <si>
    <t>6.2.1.</t>
  </si>
  <si>
    <t>численность работников списочного состава организаций, получивших дополнительное профессиональное образование с использованием дистанционных образовательных технологий в отчетном году</t>
  </si>
  <si>
    <t>1-кадры раздел 1, справка 3, графа 29</t>
  </si>
  <si>
    <t>1-кадры раздел 1, строка 02, графа 1</t>
  </si>
  <si>
    <t>6.3.</t>
  </si>
  <si>
    <t>Кадровое обеспечение организаций, осуществляющих образовательную деятельность в части реализации дополнительных образовательных программ</t>
  </si>
  <si>
    <t>6.3.1.</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</si>
  <si>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дополнительных профессиональных программам:</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</si>
  <si>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доктора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</si>
  <si>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кандидата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</si>
  <si>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t>
  </si>
  <si>
    <t>6.4.</t>
  </si>
  <si>
    <t>Материально-техническое и информационное обеспечение профессиональных организаций, осуществляющих образовательную деятельность в части реализации дополнительных профессиональных программ</t>
  </si>
  <si>
    <t xml:space="preserve">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</si>
  <si>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6.4.1.</t>
  </si>
  <si>
    <t>стоимость дорогостоящих машин и оборудования (стоимостью свыше 1 млн. рублей за ед.) в организациях дополнительного профессионального образования (включая филиалы, реализующие дополнительные профессиональные программы)</t>
  </si>
  <si>
    <t>стоимость машин и оборудования в организациях дополнительного профессионального образования (включая филиалы, реализующие дополнительные профессиональные программы)</t>
  </si>
  <si>
    <t>Российская Федерация, субъекты Российской Федерации, государственные и муниципальные организации; частные организации (дополнительная информация)</t>
  </si>
  <si>
    <t xml:space="preserve">Число персональных компьютеров, используемых в учебных целях, в расчете на 100 слушателей организаций дополнительного профессионального образования: всего; имеющих доступ к Интернету </t>
  </si>
  <si>
    <t>6.4.2.</t>
  </si>
  <si>
    <t>число персональных компьютеров, используемых в учебных целях, в организациях дополнительного профессионального образования (включая филиалы, реализующие дополнительные профессиональные программы)</t>
  </si>
  <si>
    <t>число персональных компьютеров, используемых в учебных целях, подключенных к Интернету, в организациях дополнительного профессионального образования (включая филиалы, реализующие дополнительные профессиональные программы)</t>
  </si>
  <si>
    <t>численность слушателей организаций дополнительного профессионального образования (включая филиалы, реализующие дополнительные профессиональные программы)</t>
  </si>
  <si>
    <t>6.5.</t>
  </si>
  <si>
    <t>Изменение сети организаций, осуществляющих образовательную деятельность по дополнительным профессиональным программам (в том числе ликвидация и реорганизация организаций, осуществляющих образовательную деятельность)</t>
  </si>
  <si>
    <t xml:space="preserve">Темп роста числа организаций, осуществляющих образовательную деятельность по реализации дополнительных профессиональных программ: организации дополнительного профессионального образования; профессиональные образовательные организации; организации высшего образования </t>
  </si>
  <si>
    <t>6.5.1.</t>
  </si>
  <si>
    <t>организации дополнительного профессионального образования</t>
  </si>
  <si>
    <t>число организаций дополнительного профессионального образования (включая филиалы, реализующие дополнительные профессиональные программы) в отчетном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</si>
  <si>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</si>
  <si>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высшего образования,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</si>
  <si>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дополнительного профессионального образования (включая филиалы, реализующие дополнительные профессиональные программы) в году t-1, предшествовавшем отчетному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</si>
  <si>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году t-1, предшествовавшем отчетному году t</t>
  </si>
  <si>
    <t>число организаций высшего образования, реализующих дополнительные профессиональные программы (включая их филиалы, реализующие дополнительные профессиональные программы) в году t-1, предшествовавшем отчетному году t</t>
  </si>
  <si>
    <t>6.6.</t>
  </si>
  <si>
    <t>Условия освоения дополнительных профессиональных программ лицами с ограниченными возможностями здоровья и инвалидами</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</si>
  <si>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t>
  </si>
  <si>
    <t>6.6.1.</t>
  </si>
  <si>
    <t>численность лиц с ограниченными возможностями здоровья и инвалидов, обученных по дополнительным профессиональным программам</t>
  </si>
  <si>
    <t>численность обученных по дополнительным профессиональным программам</t>
  </si>
  <si>
    <t>6.7.</t>
  </si>
  <si>
    <t>Научная деятельность организаций, осуществляющих образовательную деятельность, связанная с реализацией дополнительных образовательных программ</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</si>
  <si>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t>
  </si>
  <si>
    <t>6.7.1.</t>
  </si>
  <si>
    <t xml:space="preserve">объем средств, полученных от научных исследований и разработок, организаций дополнительного профессионального образования (включая филиалы, реализующие дополнительные профессиональные программы) </t>
  </si>
  <si>
    <t>объем средств организаций дополнительного профессионального образования (включая филиалы, реализующие дополнительные профессиональные программы)</t>
  </si>
  <si>
    <t>6.8.</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</si>
  <si>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образовательных программ</t>
  </si>
  <si>
    <t>6.8.1.</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</si>
  <si>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</si>
  <si>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</si>
  <si>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</si>
  <si>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t>
  </si>
  <si>
    <t>6.9.</t>
  </si>
  <si>
    <t>Профессиональные достижения выпускников организаций, реализующих программы дополнительного профессионального образования</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</si>
  <si>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t>
  </si>
  <si>
    <t>6.9.1.</t>
  </si>
  <si>
    <t>среднемесячная заработная плата лиц, прошедших обучение по дополнительным профессиональным программам в течение последних 3-х лет</t>
  </si>
  <si>
    <t>среднемесячная заработная плата лиц, не обучавшихся по дополнительным профессиональным программам в течение последних 3-х лет</t>
  </si>
  <si>
    <t>IV. Профессиональное обучение</t>
  </si>
  <si>
    <t>7. Сведения о развитии профессионального обучения</t>
  </si>
  <si>
    <t>7.1.</t>
  </si>
  <si>
    <t>Численность лиц, прошедших обучение по образовательным программам профессионального обучения (в профессиональных образовательных организациях, реализующих образовательные программы среднего профессионального образования - программы подготовки квалифицированных рабочих, служащих)</t>
  </si>
  <si>
    <t>Численность краткосрочно обученных по договорам (численность лиц, прошедших подготовку рабочих (служащих); прошедших профессиональную переподготовку; прошедших повышение квалификации)</t>
  </si>
  <si>
    <t>1 (профтех) раздел 3, строка 01, графа 3</t>
  </si>
  <si>
    <t>человек</t>
  </si>
  <si>
    <t xml:space="preserve">Численность работников организаций, прошедших профессиональное обучение: всего; профессиональная подготовка по профессиям рабочих, должностям служащих; переподготовка рабочих, служащих; повышение квалификации рабочих, служащих </t>
  </si>
  <si>
    <t>7.1.1.</t>
  </si>
  <si>
    <t>7.1.2.</t>
  </si>
  <si>
    <t>1-кадры раздел 1, строка 09, графа 1</t>
  </si>
  <si>
    <t>1-кадры раздел 1, строка 10, графа 1</t>
  </si>
  <si>
    <t>1-кадры раздел 1, строка 11, графа 1</t>
  </si>
  <si>
    <t>1-кадры раздел 1, строка 12, графа 1</t>
  </si>
  <si>
    <t xml:space="preserve">Удельный вес численности работников организаций, прошедших профессиональное обучение, в общей численности штатных работников организаций </t>
  </si>
  <si>
    <t>общая численность работников списочного состава организаций, прошедших профессиональное обучение без учета лиц, обученных за счет собственных средств</t>
  </si>
  <si>
    <t>общая численность работников списочного состава организаций</t>
  </si>
  <si>
    <t>7.1.3.</t>
  </si>
  <si>
    <t>7.2.</t>
  </si>
  <si>
    <t>Содержание образовательной деятельности и организация образовательного процесса по основным программам профессионального обучения</t>
  </si>
  <si>
    <t xml:space="preserve">Удельный вес численности лиц, прошедших обучение по образовательным программам профессионального обучения по месту своей работы, в общей численности работников организаций, прошедших обучение по образовательным программам профессионального обучения </t>
  </si>
  <si>
    <t>7.2.1.</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</si>
  <si>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отрыва от работы, без учета лиц, обученных за счет собственных средств</t>
  </si>
  <si>
    <t>1-кадры раздел 1, справка 2, строка 27</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</si>
  <si>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учета лиц, обученных за счет собственных средств</t>
  </si>
  <si>
    <t>7.3.</t>
  </si>
  <si>
    <t>Кадровое обеспечение организаций, осуществляющих образовательную деятельность в части реализации основных программ дополнительного обучения</t>
  </si>
  <si>
    <t xml:space="preserve">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</si>
  <si>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7.3.1.</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</si>
  <si>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 имеющих высшее образование</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</si>
  <si>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t>
  </si>
  <si>
    <t>7.4.</t>
  </si>
  <si>
    <t>Материально-техническое и информационное обеспечение организаций, осуществляющих образовательную деятельность в части реализации основных программ профессионального обучения</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</si>
  <si>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t>
  </si>
  <si>
    <t>7.4.1.</t>
  </si>
  <si>
    <t>стоимость дорогостоящих машин и оборудования (стоимостью свыше 1 млн. рублей за ед.) в организациях (включая филиалы), осуществляющих образовательную деятельность по реализации образовательных программ профессионального обучения</t>
  </si>
  <si>
    <t>стоимость машин и оборудования в организациях (включая филиалы), осуществляющих образовательную деятельность по реализации образовательных программ профессионального обучения</t>
  </si>
  <si>
    <t>7.5.</t>
  </si>
  <si>
    <t>Условия профессионального обучения лиц с ограниченными возможностями здоровья и инвалидов</t>
  </si>
  <si>
    <t>7.5.1.</t>
  </si>
  <si>
    <t>Удельный вес численности лиц с ограниченными возможностями здоровья и инвалидов в общей численности работников организаций, обученных по дополнительным профессиональным программам и программам профессионального обучения</t>
  </si>
  <si>
    <t>численность лиц с ограниченными возможностями здоровья, получивших дополнительное профессиональное образование, прошедших профессиональное обучение в отчетном году</t>
  </si>
  <si>
    <t>начиная с отчета за 2014 год</t>
  </si>
  <si>
    <t>численность инвалидов, получивших дополнительное профессиональное образование, прошедших профессиональное обучение в отчетном году</t>
  </si>
  <si>
    <t>1-кадры раздел 1, справка 2, строка 23</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</si>
  <si>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в отчетном году</t>
  </si>
  <si>
    <t>Трудоустройство (изменение условий профессиональной деятельности) выпускников организаций, осуществляющих образовательную деятельность</t>
  </si>
  <si>
    <t>7.6.</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</si>
  <si>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t>
  </si>
  <si>
    <t>7.6.1.</t>
  </si>
  <si>
    <t>численность лиц, трудоустроившихся в течение 1 года после окончания обучения по полученной профессии на рабочие места, требующие высокого уровня квалификации</t>
  </si>
  <si>
    <t>численность лиц, обученных по образовательным программам профессионального обучения</t>
  </si>
  <si>
    <t>Изменение сети организаций, осуществляющих образовательную деятельность по основным программам профессионального обучения (в том числе ликвидация и реорганизация организаций, осуществляющих образовательную деятельность)</t>
  </si>
  <si>
    <t>7.7.</t>
  </si>
  <si>
    <t>Число организаций, осуществляющих образовательную деятельность по образовательным программам профессионального обучения, в том числе: общеобразовательные организации; профессиональные образовательные организации; образовательные организации высшего образования; организации дополнительного образования; организации дополнительного профессионального образования; учебные центры профессиональной квалификации</t>
  </si>
  <si>
    <t>7.7.1.</t>
  </si>
  <si>
    <t>Финансово-экономическая деятельность организаций, осуществляющих образовательную деятельность в части обеспечения реализации основных программ профессионального обучения</t>
  </si>
  <si>
    <t>7.8.</t>
  </si>
  <si>
    <t xml:space="preserve">Структура финансовых средств, поступивших в организации, осуществляющих образовательную деятельность по реализации образовательных программ профессионального обучения: бюджетные ассигнования; финансовые средства от приносящей доход деятельности </t>
  </si>
  <si>
    <t>7.8.1.</t>
  </si>
  <si>
    <t>бюджетные ассигнования</t>
  </si>
  <si>
    <t xml:space="preserve">объем бюджетных ассигнований,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 </t>
  </si>
  <si>
    <t>объем финансовых средств от приносящей доход деятельности,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</si>
  <si>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объем финансовых средств,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</si>
  <si>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7.9.</t>
  </si>
  <si>
    <t>Сведения о представителях работодателей, участвующих в учебном процессе</t>
  </si>
  <si>
    <t xml:space="preserve">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t>
  </si>
  <si>
    <t>7.9.1.</t>
  </si>
  <si>
    <t>численность представителей работодателей организаций, привлеченных к образовательной деятельности по реализации образовательных программ профессионального обучения</t>
  </si>
  <si>
    <t>численность преподавателей и мастеров производственного обучения, осуществляющих образовательную деятельность по реализации образовательных программ профессионального обучения</t>
  </si>
  <si>
    <t>Число организаций, осуществляющих образовательную деятельность по образовательным программам профессионального обучения, в том числе:</t>
  </si>
  <si>
    <t>V. Дополнительная информация о системе образования</t>
  </si>
  <si>
    <t>8. Сведения об интеграции образования и науки, а также образования и сферы труда</t>
  </si>
  <si>
    <t>8.1.</t>
  </si>
  <si>
    <t>Численность населения, обучающегося по программам профессионального обучения</t>
  </si>
  <si>
    <t>8.1.1.</t>
  </si>
  <si>
    <t>Участие организаций различных отраслей экономики в обеспечении и осуществлении образовательной деятельности</t>
  </si>
  <si>
    <t>9. Сведения об интеграции российского образования с мировым образовательным пространством</t>
  </si>
  <si>
    <t>9.1.</t>
  </si>
  <si>
    <t>9.2.</t>
  </si>
  <si>
    <t>Удельный вес численности иностранных студентов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</si>
  <si>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Удельный вес численности иностранных студентов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</si>
  <si>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10.1.1.</t>
  </si>
  <si>
    <t>10.1.2.</t>
  </si>
  <si>
    <t>Результаты участия обучающихся в образовательных организациях в российских и международных тестированиях знаний, конкурсах и олимпиадах</t>
  </si>
  <si>
    <t>международное исследование TIMSS</t>
  </si>
  <si>
    <t>международное исследование PISA</t>
  </si>
  <si>
    <t>10.2.1.</t>
  </si>
  <si>
    <t>10.3.1.</t>
  </si>
  <si>
    <t>10.4.1.</t>
  </si>
  <si>
    <t>10.1.</t>
  </si>
  <si>
    <t>Оценка деятельности системы образования гражданами</t>
  </si>
  <si>
    <t>10.2.</t>
  </si>
  <si>
    <t>10.4.</t>
  </si>
  <si>
    <t>Развитие региональных систем оценки качества образования</t>
  </si>
  <si>
    <t>Социально-демографические характеристики и социальная интеграция</t>
  </si>
  <si>
    <t>11.1.1.</t>
  </si>
  <si>
    <t>11.1.2.</t>
  </si>
  <si>
    <t>Структура подготовки кадров по профессиональным образовательным программам (удельный вес численности выпускников, освоивших профессиональные образовательные программы соответствующего уровня, в общей численности выпускников):</t>
  </si>
  <si>
    <t>11.2.</t>
  </si>
  <si>
    <t>Ценностные ориентации молодежи и ее участие в общественных достижениях</t>
  </si>
  <si>
    <t>11.2.1.</t>
  </si>
  <si>
    <t>11.3.</t>
  </si>
  <si>
    <t>Образование и занятость молодежи</t>
  </si>
  <si>
    <t>11.3.1.</t>
  </si>
  <si>
    <t>11.4.</t>
  </si>
  <si>
    <t>Деятельность федеральных органов исполнительной власти и органов исполнительной власти субъектов Российской Федерации по созданию условий социализации и самореализации молодежи</t>
  </si>
  <si>
    <t>11.4.1.</t>
  </si>
  <si>
    <t>квадратный метр</t>
  </si>
  <si>
    <t>единица</t>
  </si>
  <si>
    <t>тысяча рублей</t>
  </si>
  <si>
    <t>высшую квалификационную категорию</t>
  </si>
  <si>
    <t>первую квалификационную категорию</t>
  </si>
  <si>
    <t>программы подготовки специалистов среднего звена</t>
  </si>
  <si>
    <t>3.4.6.</t>
  </si>
  <si>
    <t>Темп роста числа образовательных организаций, реализующих:</t>
  </si>
  <si>
    <t>Программы подготовки специалистов среднего звена:</t>
  </si>
  <si>
    <t>Программы подготовки квалифицированных рабочих, служащих:</t>
  </si>
  <si>
    <t>Объем финансовых средств, поступивших в профессиональные образовательные организации, в расчете на 1 студента:</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</si>
  <si>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t>
  </si>
  <si>
    <t>доктора наук</t>
  </si>
  <si>
    <t>кандидата наук</t>
  </si>
  <si>
    <t>4.4.3.</t>
  </si>
  <si>
    <t>Удельный вес площади зданий, оборудованной охранно-пожарной сигнализацией, в общей площади зданий образовательных организаций высшего образования:</t>
  </si>
  <si>
    <t>Удельный вес площади зданий, требующей капитального ремонта, в общей площади зданий организаций дополнительного профессионального образования:</t>
  </si>
  <si>
    <t>тысяча человек</t>
  </si>
  <si>
    <t>профессиональная подготовка по профессиям рабочих, должностям служащих</t>
  </si>
  <si>
    <t>переподготовка рабочих, служащих</t>
  </si>
  <si>
    <t>повышение квалификации рабочих, служащих</t>
  </si>
  <si>
    <t>организации дополнительного образования</t>
  </si>
  <si>
    <t>образовательные организации высшего образования</t>
  </si>
  <si>
    <t>общеобразовательные организации</t>
  </si>
  <si>
    <t>учебные центры профессиональной квалификации</t>
  </si>
  <si>
    <t>финансовые средства от приносящей доход деятельности</t>
  </si>
  <si>
    <t>8.2.</t>
  </si>
  <si>
    <t>8.2.1.</t>
  </si>
  <si>
    <t>образовательные программы среднего профессионального образования - программы подготовки квалифицированных рабочих, служащих</t>
  </si>
  <si>
    <t>образовательные программы среднего профессионального образования - программы подготовки специалистов среднего звена</t>
  </si>
  <si>
    <t>образовательные программы высшего образования - программы бакалавриата</t>
  </si>
  <si>
    <t>программы высшего образования - программы специалитета</t>
  </si>
  <si>
    <t>образовательные программы высшего образования - программы магистратуры</t>
  </si>
  <si>
    <t>образовательные программы высшего образования - программы подготовки кадров высшей квалификации</t>
  </si>
  <si>
    <t>места</t>
  </si>
  <si>
    <r>
      <t xml:space="preserve">ВПО-1 раздел 3.3, строка 05, графа </t>
    </r>
    <r>
      <rPr>
        <sz val="11"/>
        <color rgb="FFFF0000"/>
        <rFont val="Calibri"/>
        <family val="2"/>
        <charset val="204"/>
        <scheme val="minor"/>
      </rPr>
      <t>4</t>
    </r>
  </si>
  <si>
    <r>
      <t>ВПО-1 раздел 3.1.1, строка 0</t>
    </r>
    <r>
      <rPr>
        <sz val="11"/>
        <color rgb="FFFF0000"/>
        <rFont val="Calibri"/>
        <family val="2"/>
        <charset val="204"/>
        <scheme val="minor"/>
      </rPr>
      <t>7</t>
    </r>
    <r>
      <rPr>
        <sz val="11"/>
        <color theme="1"/>
        <rFont val="Calibri"/>
        <family val="2"/>
        <charset val="204"/>
        <scheme val="minor"/>
      </rPr>
      <t>, графа 3</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</si>
  <si>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4</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</si>
  <si>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10</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</si>
  <si>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7</t>
    </r>
  </si>
  <si>
    <r>
      <t>ВПО-</t>
    </r>
    <r>
      <rPr>
        <sz val="11"/>
        <color rgb="FFFF0000"/>
        <rFont val="Calibri"/>
        <family val="2"/>
        <charset val="204"/>
        <scheme val="minor"/>
      </rPr>
      <t>1</t>
    </r>
    <r>
      <rPr>
        <sz val="11"/>
        <color theme="1"/>
        <rFont val="Calibri"/>
        <family val="2"/>
        <charset val="204"/>
        <scheme val="minor"/>
      </rPr>
      <t xml:space="preserve"> раздел 2.1.2, строка 15, графа 19 -</t>
    </r>
    <r>
      <rPr>
        <sz val="11"/>
        <color rgb="FFFF0000"/>
        <rFont val="Calibri"/>
        <family val="2"/>
        <charset val="204"/>
        <scheme val="minor"/>
      </rPr>
      <t>все формы обучения</t>
    </r>
  </si>
  <si>
    <r>
      <t xml:space="preserve">СПО-2 раздел 1.1, строка 07, графы </t>
    </r>
    <r>
      <rPr>
        <sz val="11"/>
        <color rgb="FFFF0000"/>
        <rFont val="Calibri"/>
        <family val="2"/>
        <charset val="204"/>
        <scheme val="minor"/>
      </rPr>
      <t>4</t>
    </r>
  </si>
  <si>
    <t>в государственных образовательных организациях</t>
  </si>
  <si>
    <t>в негосударственных образовательных организациях</t>
  </si>
  <si>
    <t xml:space="preserve">      в государственных образовательных организациях</t>
  </si>
  <si>
    <t xml:space="preserve">      в негосударственных образовательных организациях</t>
  </si>
  <si>
    <t xml:space="preserve">   всего</t>
  </si>
  <si>
    <t xml:space="preserve">   имеющих доступ к Интернету </t>
  </si>
  <si>
    <t xml:space="preserve">   на базе основного общего образования</t>
  </si>
  <si>
    <t xml:space="preserve">   на базе среднего общего образования</t>
  </si>
  <si>
    <t xml:space="preserve">   очная форма обучения</t>
  </si>
  <si>
    <t xml:space="preserve">   очно-заочная форма обучения</t>
  </si>
  <si>
    <t xml:space="preserve">   заочная форма обучения</t>
  </si>
  <si>
    <t xml:space="preserve">   преподаватели</t>
  </si>
  <si>
    <t xml:space="preserve">   высшая квалификационная категория</t>
  </si>
  <si>
    <t xml:space="preserve">   первую квалификационную категорию</t>
  </si>
  <si>
    <t xml:space="preserve">   программы подготовки квалифицированных рабочих, служащих</t>
  </si>
  <si>
    <t xml:space="preserve">   программы подготовки специалистов среднего звена</t>
  </si>
  <si>
    <t xml:space="preserve">   программы подготовки специалистов среднего звена </t>
  </si>
  <si>
    <t xml:space="preserve">   программы подготовки квалифицированных рабочих, служащих *</t>
  </si>
  <si>
    <t xml:space="preserve">   программы подготовки специалистов среднего звена *</t>
  </si>
  <si>
    <t xml:space="preserve">   Программы подготовки квалифицированных рабочих, служащих:</t>
  </si>
  <si>
    <t xml:space="preserve">   Программы подготовки специалистов среднего звена:</t>
  </si>
  <si>
    <t xml:space="preserve">   профессиональные образовательные организации</t>
  </si>
  <si>
    <t xml:space="preserve">   организации высшего образования</t>
  </si>
  <si>
    <t xml:space="preserve">   организации высшего образования </t>
  </si>
  <si>
    <t xml:space="preserve">   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</si>
  <si>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 xml:space="preserve">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</si>
  <si>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 xml:space="preserve">   учебно-лабораторные здания</t>
  </si>
  <si>
    <t xml:space="preserve">   общежития</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</si>
  <si>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 *</t>
  </si>
  <si>
    <t>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</si>
  <si>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 xml:space="preserve">   программы бакалавриата</t>
  </si>
  <si>
    <t xml:space="preserve">   программы специалитета</t>
  </si>
  <si>
    <t xml:space="preserve">   программы магистратуры</t>
  </si>
  <si>
    <t xml:space="preserve">   доктора наук</t>
  </si>
  <si>
    <t xml:space="preserve">   кандидата наук</t>
  </si>
  <si>
    <t>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</si>
  <si>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 *</t>
  </si>
  <si>
    <t>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</si>
  <si>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</si>
  <si>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Охват населения программами дополнительного профессионального образования (удельный вес численности занятого населения в возрасте 25-64 лет, прошедшего повышение квалификации и (или) переподготовку, в общей численности занятого в экономике населения данной возрастной группы) **</t>
  </si>
  <si>
    <t>доктора наук **</t>
  </si>
  <si>
    <t>кандидата наук **</t>
  </si>
  <si>
    <t>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</si>
  <si>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всего ****</t>
  </si>
  <si>
    <t>имеющих доступ к Интернету ****</t>
  </si>
  <si>
    <t>организации дополнительного профессионального образования ****</t>
  </si>
  <si>
    <t>профессиональные образовательные организации ****</t>
  </si>
  <si>
    <t>организации высшего образования ****</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</si>
  <si>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 **</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</si>
  <si>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 **</t>
  </si>
  <si>
    <t>учебно-лабораторные здания **</t>
  </si>
  <si>
    <t>общежития **</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</si>
  <si>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 * (****)</t>
  </si>
  <si>
    <t>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</si>
  <si>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 ****</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</si>
  <si>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 **</t>
  </si>
  <si>
    <t>общеобразовательные организации ****</t>
  </si>
  <si>
    <t>образовательные организации высшего образования ****</t>
  </si>
  <si>
    <t>организации дополнительного образования ****</t>
  </si>
  <si>
    <t>учебные центры профессиональной квалификации ****</t>
  </si>
  <si>
    <t>бюджетные ассигнования * (****)</t>
  </si>
  <si>
    <t>финансовые средства от приносящей доход деятельности * (****)</t>
  </si>
  <si>
    <t>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 (****)</t>
  </si>
  <si>
    <t xml:space="preserve">   граждане СНГ</t>
  </si>
  <si>
    <t>Индекс удовлетворенности населения качеством образования, которое предоставляют образовательные организации *</t>
  </si>
  <si>
    <t>Индекс удовлетворенности работодателей качеством подготовки в образовательных организациях профессионального образования *</t>
  </si>
  <si>
    <t>международное исследование PIRLS *</t>
  </si>
  <si>
    <t>математика (4 класс) *</t>
  </si>
  <si>
    <t>математика (8 класс) *</t>
  </si>
  <si>
    <t>естествознание (4 класс) *</t>
  </si>
  <si>
    <t>естествознание (8 класс) *</t>
  </si>
  <si>
    <t>читательская грамотность *</t>
  </si>
  <si>
    <t>математическая грамотность *</t>
  </si>
  <si>
    <t>естественнонаучная грамотность *</t>
  </si>
  <si>
    <t>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</si>
  <si>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 *</t>
  </si>
  <si>
    <t>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 (**)</t>
  </si>
  <si>
    <t>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</si>
  <si>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 * (**)</t>
  </si>
  <si>
    <t>1.5.3.</t>
  </si>
  <si>
    <t>1.5.4.</t>
  </si>
  <si>
    <t>Структура численности детей-инвалидов, обучающихся в группах компенсирующей, оздоровительной и комбинированной направленности дошкольных образовательных организаций, по видам групп:</t>
  </si>
  <si>
    <t>2.5.3.</t>
  </si>
  <si>
    <t>2.5.4.</t>
  </si>
  <si>
    <t>2.5.5.</t>
  </si>
  <si>
    <t>Удельный вес численности детей с ограниченными возможностями здоровья в общей численности обучающихся в организациях, осуществляющих образовательную деятельность по дополнительным общеобразовательным программам (за исключением детей-инвалидов). &lt;****&gt;</t>
  </si>
  <si>
    <t>Значение показателя за 2013 год</t>
  </si>
  <si>
    <t>Значение показателя за 2014 год</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</si>
  <si>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t>
  </si>
  <si>
    <t>-</t>
  </si>
  <si>
    <t xml:space="preserve">      негосударственные профессиональные образовательные организации</t>
  </si>
  <si>
    <t xml:space="preserve">      государственные профессиональные образовательные организации</t>
  </si>
  <si>
    <t xml:space="preserve">      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</si>
  <si>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 xml:space="preserve">      профессиональные образовательные организации</t>
  </si>
  <si>
    <t xml:space="preserve">      государственные 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</si>
  <si>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 xml:space="preserve">      негосударственные 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</si>
  <si>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СПО-1 раздел 2.1.2, строка 01, графа 17</t>
  </si>
  <si>
    <t>СПО-1 раздел 2.1.2 строка 02, графа 17</t>
  </si>
  <si>
    <t>СПО-1 раздел 2.1.2, строка 03, графа 21</t>
  </si>
  <si>
    <t>СПО-1 раздел 2.1.2, строка 03 графа 17</t>
  </si>
  <si>
    <t>Значение показателя за 2015 год</t>
  </si>
  <si>
    <t>3.1.3.</t>
  </si>
  <si>
    <t>Число поданных заявлний о приеме на обучение по образовательным программам среднего профессионального образования за счет бюджетных ассигнований</t>
  </si>
  <si>
    <t>Численность бюджетных мест</t>
  </si>
  <si>
    <t>Число поданных заявлний о приеме на обучение по образовательным программам среднего профессионального образования за счет бюджетных ассигнований в расчете на 100 бюджетных мест &lt;****&gt;</t>
  </si>
  <si>
    <t>Удельный вес штатных преподавателей профессиональных образовательных организаций, желающих сменить работу, в общей численности штатных преподавателей профессиональных образовательных организаций &lt;*&gt;</t>
  </si>
  <si>
    <t>Распространенность дополнительной занятости преподавателей профессиональных образовательных организаций (удельный вес штатных преподавателей профессиональных образовательных организаций, имеющих дополнительную работу, в общей численности штатных преподавателей профессиональных образовательных организаций) &lt;*&gt;</t>
  </si>
  <si>
    <t>3.3.9.</t>
  </si>
  <si>
    <t>Удельный вес численности педагогических работников, освоивших дополнительные профессиональные программы в форме стажировки на предприятиях и (или) в организациях реального сектора экономики в течение последних 3-х лет, в общей численности педагогических работников образовательных организаций, реализующих образовательные программы среднего профессионального образования. &lt;****&gt;</t>
  </si>
  <si>
    <t>численность педагогических работников, освоивших дополнительные профессиональные программы в форме стажировки на предприятиях и (или) в организациях реального сектора экономики в течение последних 3-х лет</t>
  </si>
  <si>
    <t xml:space="preserve"> в общей численности педагогических работников образовательных организаций, реализующих образовательные программы среднего профессионального образования</t>
  </si>
  <si>
    <t>3.3.10.</t>
  </si>
  <si>
    <t>Удельный вес численности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 в общей численности преподавателей и мастеров производственного обучения образовательных организаций, реализующих образовательные программы среднего профессионального образования. &lt;****&gt;</t>
  </si>
  <si>
    <t>численность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t>
  </si>
  <si>
    <t>общая численность преподавателей и мастеров производственного обучения образовательных организаций, реализующих образовательные программы среднего профессионального образования</t>
  </si>
  <si>
    <t>3.5.4.</t>
  </si>
  <si>
    <t>Численность студентов-инвалидов и студентов с ограниченными возможностями здоровья, обучающихся по образовательным программам среднего профессионального образования по формам обучения:</t>
  </si>
  <si>
    <t>очная форма обучения &lt;****&gt;</t>
  </si>
  <si>
    <t>очно-заочная форма обучения &lt;****&gt;</t>
  </si>
  <si>
    <t>заочная форма обучения &lt;****&gt;</t>
  </si>
  <si>
    <t>3.5.5.</t>
  </si>
  <si>
    <t>Удельный вес численности студентов-инвалидов и студентов с ограниченными возможностями здоровья, обучающихся по адаптированным образовательным программам, в общей численности студентов-инвалидов и студентов с ограниченными возможностями здоровья, обучающихся по образовательным программам среднего профессионального образования: &lt;****&gt;</t>
  </si>
  <si>
    <t>общая численность студентов-инвалидов и студентов с ограниченными возможностями здоровья, обучающихся по образовательным программам подготовки квалифицированных рабочих, служащих</t>
  </si>
  <si>
    <t>численность студентов-инвалидов и студентов с ограниченными возможностями здоровья, обучающихся по адаптированным образовательным программам подготовки квалифицированных рабочих, служащих</t>
  </si>
  <si>
    <t>численность студентов-инвалидов и студентов с ограниченными возможностями здоровья, обучающихся по адаптированным образовательным программам подготовки специалистов среднего звена</t>
  </si>
  <si>
    <t>общая численность студентов-инвалидов и студентов с ограниченными возможностями здоровья, обучающихся по образовательным программам подготовки специалистов среднего звена</t>
  </si>
  <si>
    <t>3.6.3.</t>
  </si>
  <si>
    <t>Удельный вес численности выпускников, завершивших обучение по образовательным программам среднего профессионального образования, трудоустроившихся в течение одного года после завершения обучения, в общей численности выпускников, завершивших обучение по образовательным программам среднего профессионального образования:</t>
  </si>
  <si>
    <t>программы подготовки квалифицированных рабочих, служащих &lt;*&gt;</t>
  </si>
  <si>
    <t>численность выпускников, завершивших обучение по образовательным программам подготовки квалифицированных рабочих, служащи, трудоустроившихся в течение одного года после завершения обучения</t>
  </si>
  <si>
    <t>общая численность выпускников, завершивших обучение по образовательным программам подготовки квалифицированных рабочих, служащи</t>
  </si>
  <si>
    <t>программы подготовки специалистов среднего звена &lt;*&gt;</t>
  </si>
  <si>
    <t>численность выпускников, завершивших обучение по образовательным программам подготовки специалистов среднего звена, трудоустроившихся в течение одного года после завершения обучения</t>
  </si>
  <si>
    <t>общая численность выпускников, завершивших обучение по образовательным программам подготовки специалистов среднего звена</t>
  </si>
  <si>
    <t>3.9.2.</t>
  </si>
  <si>
    <t>Удельный вес профессиональных образовательных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 в общем количестве профессиональных образовательных организаций. &lt;****&gt;</t>
  </si>
  <si>
    <t>профессиональные образовательные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t>
  </si>
  <si>
    <t>количество профессиональных образовательных организаций</t>
  </si>
  <si>
    <t xml:space="preserve">Удельный вес численности лиц, прошедших обучение по программам повышения квалификации, профессиональной переподготовки в образовательных организациях, реализующих дополнительные профессиональные программы, в общей численности занятых в организациях реального сектора экономики
</t>
  </si>
  <si>
    <t>Удельный вес численности лиц, прошедших обучение по программам повышения квалификации, профессиональной переподготовки в образовательных организациях, реализующих дополнительные профессиональные программы, в общей численности занятых в организациях реального сектора экономики</t>
  </si>
  <si>
    <t>Значение показателя за 2016 год</t>
  </si>
  <si>
    <t>Значение показателя за 2017 год</t>
  </si>
  <si>
    <t>Доступность дошкольного образования (отношение численности детей определенной возрастной группы, посещающих в текущем году организации, осуществляющие образовательную деятельность по образовательным программам дошкольного образования, присмотр и уход за детьми, к сумме указанной численности и численности детей соответствующей возрастной группы, находящихся в очереди на получение в текущем году мест в организациях, осуществляющих образовательную деятельность по образовательным программам дошкольного образования, присмотр и уход за детьми):</t>
  </si>
  <si>
    <t xml:space="preserve">         всего (в возрасте от 2 месяцев до 7 лет);</t>
  </si>
  <si>
    <t xml:space="preserve">         в возрасте от 2 месяцев до 3 лет;</t>
  </si>
  <si>
    <t xml:space="preserve">         в возрасте от 3 до 7 лет.</t>
  </si>
  <si>
    <t>Охват детей дошкольным образованием (отношение численности детей определенной возрастной группы,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к общей численности детей соответствующей возрастной группы)</t>
  </si>
  <si>
    <t>Удельный вес численности детей, посещающих частные организации, осуществляющие образовательную деятельность по образовательным программам дошкольного образования, присмотр и уход за детьми, в общей численности детей, посещающих организации, реализующие образовательные программы дошкольного образования, присмотр и уход за детьми</t>
  </si>
  <si>
    <t>1.1.4.</t>
  </si>
  <si>
    <t>Наполняемость групп в организациях, осуществляющих образовательную деятельность по образовательным программам дошкольного образования, присмотр и уход за детьми &lt;***&gt;:</t>
  </si>
  <si>
    <t xml:space="preserve">         группы компенсирующей направленности;</t>
  </si>
  <si>
    <t xml:space="preserve">         группы общеразвивающей направленности;</t>
  </si>
  <si>
    <t xml:space="preserve">         группы комбинированной направленности;</t>
  </si>
  <si>
    <t xml:space="preserve">         группы оздоровительной направленности;</t>
  </si>
  <si>
    <t xml:space="preserve">         семейные дошкольные группы.</t>
  </si>
  <si>
    <t xml:space="preserve">         в режиме круглосуточного пребывания.</t>
  </si>
  <si>
    <t xml:space="preserve">         в режиме кратковременного пребывания;;</t>
  </si>
  <si>
    <t xml:space="preserve">         группы по присмотру и уходу за детьми.</t>
  </si>
  <si>
    <t>Численность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в расчете на 1 педагогического работника.</t>
  </si>
  <si>
    <t>Состав педагогических работников (без внешних совместителей и работавших по договорам гражданско-правового характера) организаций, осуществляющих образовательную деятельность по образовательным программам дошкольного образования, присмотр и уход за детьми, по должностям:</t>
  </si>
  <si>
    <t xml:space="preserve">         воспитатели;</t>
  </si>
  <si>
    <t xml:space="preserve">         музыкальные руководители;</t>
  </si>
  <si>
    <t xml:space="preserve">         инструкторы по физической культуры;</t>
  </si>
  <si>
    <t xml:space="preserve">         учителя-логопеды;</t>
  </si>
  <si>
    <t xml:space="preserve">         учителя-дефектологи;</t>
  </si>
  <si>
    <t xml:space="preserve">         педагоги-психологи;</t>
  </si>
  <si>
    <t xml:space="preserve">         социальные педагоги;</t>
  </si>
  <si>
    <t xml:space="preserve">         педагоги-организаторы;</t>
  </si>
  <si>
    <t xml:space="preserve">         педагоги дополнительного образования.</t>
  </si>
  <si>
    <t>1.3.3.</t>
  </si>
  <si>
    <t>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(по государственным и муниципальным образовательным организациям).</t>
  </si>
  <si>
    <t>Удельный вес числа организаций, имеющих все виды благоустройства (водопровод, центральное отопление, канализацию), в общем числе дошкольных образовательных организаций.</t>
  </si>
  <si>
    <t>Удельный вес численности детей с ограниченными возможностями здоровья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t>
  </si>
  <si>
    <t>Удельный вес численности детей-инвалидов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t>
  </si>
  <si>
    <t xml:space="preserve">          компенсирующей направленности, в том числе для воспитанников: </t>
  </si>
  <si>
    <t xml:space="preserve">          с нарушениями слуха;</t>
  </si>
  <si>
    <t xml:space="preserve">          с нарушениями речи; </t>
  </si>
  <si>
    <t xml:space="preserve">          с нарушениями зрения;</t>
  </si>
  <si>
    <t xml:space="preserve">          с умственной отсталостью;</t>
  </si>
  <si>
    <t xml:space="preserve">          с задержкой психического развития; </t>
  </si>
  <si>
    <t xml:space="preserve">          с нарушениями опорно-двигательного аппарата;</t>
  </si>
  <si>
    <t xml:space="preserve">          со сложными дефектами (множественными нарушениями); </t>
  </si>
  <si>
    <t xml:space="preserve">          с другими ограниченными возможностями здоровья. </t>
  </si>
  <si>
    <t xml:space="preserve">          комбинированной направленности.</t>
  </si>
  <si>
    <t xml:space="preserve">          оздоровительной направленности;</t>
  </si>
  <si>
    <t xml:space="preserve">          с умственной отсталостью (интеллектуальными нарушениями);</t>
  </si>
  <si>
    <t xml:space="preserve">      дошкольные образовательные организации;</t>
  </si>
  <si>
    <t xml:space="preserve">    обособленные подразделения (филиалы) дошкольных образовательных организаций;</t>
  </si>
  <si>
    <t xml:space="preserve">      общеобразовательные организации, имеющие подразделения (группы), которые осуществляют образовательную деятельность по образовательным программам дошкольного образования, присмотр и уход за детьми;</t>
  </si>
  <si>
    <t xml:space="preserve">     обособленные подразделения (филиалы) общеобразовательных организаций;</t>
  </si>
  <si>
    <t xml:space="preserve">      обособленные подразделения (филиалы) профессиональных образовательных организаций и образовательных организаций высшего образования;</t>
  </si>
  <si>
    <t xml:space="preserve">      иные организации, имеющие подразделения (группы), которые осуществляют образовательную деятельность по образовательным программам дошкольного образования, присмотр и уход за детьми;</t>
  </si>
  <si>
    <t>Удельный вес числа зданий дошкольных образовательных организаций, находящихся в аварийном состоянии, в общем числе зданий дошкольных образовательных организаций.</t>
  </si>
  <si>
    <t>2.1.4.</t>
  </si>
  <si>
    <t>Наполняемость классов по уровням общего образования</t>
  </si>
  <si>
    <t>начальное общее образование (1-4 классы);</t>
  </si>
  <si>
    <t>основное общее  образование (5-9 классы);</t>
  </si>
  <si>
    <t>2.1.5.</t>
  </si>
  <si>
    <t>Оценка родителями обучающихся общеобразовательных организаций возможности выбора общеобразовательной организации (удельный вес численности родителей обучающихся, отдавших своих детей в конкретную общеобразовательную организацию по причине отсутствия других вариантов для выбора, в общей численности родителей обучающихся общеобразовательных организаций). &lt;*&gt;</t>
  </si>
  <si>
    <t>Удельный вес численности обучающихся, охваченных подвозом, в общей численности обучающихся, нуждающихся в подвозе в образовательные организации, реализующие образовательные программы начального общего, основного общего, среднего общего образования.</t>
  </si>
  <si>
    <t>2.1.6.</t>
  </si>
  <si>
    <t>Удельный вес численности обучающихся, углубленно изучающих отдельные учебные предметы, в общей численности обучающихся по образовательным программам начального общего, основного общего, среднего общего образования.</t>
  </si>
  <si>
    <t>2.2.3.</t>
  </si>
  <si>
    <t>Удельный вес численности обучающихся в классах (группах) профильного обучения в общей численности обучающихся в 10 - 11 (12) классах по образовательным программам среднего общего образования.</t>
  </si>
  <si>
    <t>2.2.4.</t>
  </si>
  <si>
    <t>Численность обучающихся по образовательным программам начального общего, основного общего, среднего общего образования в расчете на 1 педагогического работника.</t>
  </si>
  <si>
    <t>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в субъекте Российской Федерации:</t>
  </si>
  <si>
    <t xml:space="preserve">         педагогических работников - всего;</t>
  </si>
  <si>
    <t xml:space="preserve">         из них учителей.</t>
  </si>
  <si>
    <t>2.3.4.</t>
  </si>
  <si>
    <t>2.3.5.</t>
  </si>
  <si>
    <t>Удельный вес числа организаций, имеющих в составе педагогических работников социальных педагогов, педагогов-психологов, учителей-логопедов, в общем числе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</si>
  <si>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 xml:space="preserve">         всего;</t>
  </si>
  <si>
    <t>социальных педагогов:</t>
  </si>
  <si>
    <t xml:space="preserve">         из них в штате;</t>
  </si>
  <si>
    <t>педагогов-психологов:</t>
  </si>
  <si>
    <t>учителей-логопедов:</t>
  </si>
  <si>
    <t xml:space="preserve">   имеющих доступв "Интернет"</t>
  </si>
  <si>
    <t>2.4.5.</t>
  </si>
  <si>
    <t xml:space="preserve">      из них инвалидов, детей-инвалидов.</t>
  </si>
  <si>
    <t xml:space="preserve">       из них инвалидов, детей-инвалидов.</t>
  </si>
  <si>
    <t>Удельный вес численности обучающихся в соответствии с федеральным государственным образовательным стандартом начального общего образования обучающихся с ограниченными возможностями здоровья в общей численности обучающихся по адаптированным образовательным программам начального общего образования.</t>
  </si>
  <si>
    <t xml:space="preserve">          для глухих;</t>
  </si>
  <si>
    <t xml:space="preserve">          для слабослышащих и позднооглохших;</t>
  </si>
  <si>
    <t xml:space="preserve">          для слепых;</t>
  </si>
  <si>
    <t xml:space="preserve">          для слабовидящих;</t>
  </si>
  <si>
    <t xml:space="preserve">          с тяжелыми нарушениями речи;</t>
  </si>
  <si>
    <t xml:space="preserve">          с расстройствами аутистического спектра;</t>
  </si>
  <si>
    <t xml:space="preserve">          с задержкой психического развития;</t>
  </si>
  <si>
    <t>Численность обучающихся по адаптированным образовательным программам начального общего, основного общего, среднего общего образования в расчете на 1 работника:</t>
  </si>
  <si>
    <t>2.5.6.</t>
  </si>
  <si>
    <t xml:space="preserve">          учителя-дефектолога;</t>
  </si>
  <si>
    <t xml:space="preserve">          учителя-логопеда;</t>
  </si>
  <si>
    <t xml:space="preserve">          педагога-психолога;</t>
  </si>
  <si>
    <t xml:space="preserve">          тьютора, ассистента (помощника).</t>
  </si>
  <si>
    <t>Финансово-экономическая деятельность общеобразовательных организаций, а также иных организаций, осуществляющих образовательную деятельность в части реализации основных общеобразовательных программ</t>
  </si>
  <si>
    <t>Охват молодежи образовательными программами среднего профессионального образования - программами подготовки квалифицированных рабочих, служащих (отношение численности студентов, обучающихся по программам подготовки квалифицированных рабочих, служащих, к численности населения в возрасте 15-17 лет).</t>
  </si>
  <si>
    <t>Охват молодежи образовательными программами среднего профессионального образования - программами подготовки специалистов среднего звена (отношение численности студентов, обучающихся по программам подготовки специалистов среднего звена, к численности населения в возрасте 15-19 лет).</t>
  </si>
  <si>
    <t>Число поданных заявлений о приеме на обучение по образовательным программам среднего профессионального образования за счет бюджетных ассигнований в расчете на 100 бюджетных мест.</t>
  </si>
  <si>
    <t>Удельный вес численности лиц, освоивших образовательные программы среднего профессионального образования с использованием электронного обучения, дистанционных образовательных технологий, в общей численности выпускников, получивших среднее профессиональное образование:</t>
  </si>
  <si>
    <t>программы подготовки квалифицированных рабочих, служащих:</t>
  </si>
  <si>
    <t xml:space="preserve">        с использованием электронного обучения;</t>
  </si>
  <si>
    <t xml:space="preserve">        с использованием дистанционных образовательных технологий.</t>
  </si>
  <si>
    <t>программы подготовки специалистов среднего звена:</t>
  </si>
  <si>
    <t xml:space="preserve">        на базе основного общего образования;</t>
  </si>
  <si>
    <t xml:space="preserve">        на базе среднего общего образования.</t>
  </si>
  <si>
    <t>Удельный вес численности лиц,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</si>
  <si>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Структура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t>
  </si>
  <si>
    <t xml:space="preserve">        очная форма обучения;</t>
  </si>
  <si>
    <t xml:space="preserve">        очно-заочная форма обучения;</t>
  </si>
  <si>
    <t xml:space="preserve">        заочная форма обучения.</t>
  </si>
  <si>
    <t>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</si>
  <si>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Удельный вес численности лиц, обучающихся по договорам об оказании платных образовательных услуг, в общей численности студентов, обучающихся по образовательным программам среднего профессионального образования:</t>
  </si>
  <si>
    <t xml:space="preserve">        всего;</t>
  </si>
  <si>
    <t xml:space="preserve">        программы подготовки квалифицированных рабочих, служащих;</t>
  </si>
  <si>
    <t xml:space="preserve">        программы подготовки специалистов среднего звена.</t>
  </si>
  <si>
    <t>3.2.7.</t>
  </si>
  <si>
    <t>Удельный вес числа образовательных организаций, в которых осуществляется подготовка кадров по 50 наиболее перспективным и востребованным на рынке труда профессиям и специальностям, требующим среднего профессионального образования, в общем числе организаций, осуществляющих образовательную деятельность по образовательным программам среднего профессионального образования. &lt;**&gt;</t>
  </si>
  <si>
    <t>Удельный вес численности лиц, имеющих высшее образование или среднее профессиональное образование по программам подготовки специалистов среднего звена, в общей численности педагогических работников (без внешних совместителей и работающих по договорам гражданско-правового характера) организаций, осуществляющих образовательную деятельность по образовательным программам среднего профессионального образования:</t>
  </si>
  <si>
    <t xml:space="preserve">        преподаватели;</t>
  </si>
  <si>
    <t xml:space="preserve">        мастера производственного обучения;</t>
  </si>
  <si>
    <t>высшее образование:</t>
  </si>
  <si>
    <t>среднее профессиональное образование по программам подготовки специалистов среднего звена:</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</si>
  <si>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организаций, осуществляющих образовательную деятельность по образовательным программам среднего профессионального образования:</t>
  </si>
  <si>
    <t xml:space="preserve">        высшую квалификационную категорию;</t>
  </si>
  <si>
    <t xml:space="preserve">        первую квалификационную категорию.</t>
  </si>
  <si>
    <t>Численность студентов, обучающихся по образовательным программам среднего профессионального образования, в расчете на 1 преподавателя и мастера производственного обучения в организациях, осуществляющих образовательную деятельность по образовательным программам среднего профессионального образования:</t>
  </si>
  <si>
    <t>Отношение среднемесячной заработной платы преподавателей и мастеров производственного обучения государственных и муниципальных организаций, осуществляющих образовательную деятельность по образовательным программам среднего профессионального образования,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в субъекте Российской Федерации.</t>
  </si>
  <si>
    <t>Удельный вес численности педагогических работников, освоивших дополнительные профессиональные программы в форме стажировки в организациях (предприятиях) реального сектора экономики в течение последних 3-х лет, в общей численности педагогических работников организаций, осуществляющих образовательную деятельность по образовательным программам среднего профессионального образования.</t>
  </si>
  <si>
    <t>Удельный вес численности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 в общей численности преподавателей и мастеров производственного обучения организаций, осуществляющих образовательную деятельность по образовательным программам среднего профессионального образования. &lt;**&gt;</t>
  </si>
  <si>
    <t>Удельный вес штатных преподавателей профессиональных образовательных организаций, желающих сменить работу, в общей численности штатных преподавателей профессиональных образовательных организаций. &lt;*&gt;; &lt;***&gt;</t>
  </si>
  <si>
    <t>Распространенность дополнительной занятости штатных преподавателей профессиональных образовательных организаций (удельный вес штатных преподавателей профессиональных образовательных организаций, имеющих дополнительную работу, в общей численности штатных преподавателей профессиональных образовательных организаций). &lt;*&gt;; &lt;***&gt;</t>
  </si>
  <si>
    <t>Обеспеченность студентов, обучающихся по образовательным программам среднего профессионального образования, общежитиями (удельный вес численности студентов, проживающих в общежитиях, в общей численности студентов, нуждающихся в общежитиях):</t>
  </si>
  <si>
    <t>программы подготовки квалифицированных рабочих, служащих;</t>
  </si>
  <si>
    <t>программы подготовки специалистов среднего звена.</t>
  </si>
  <si>
    <t>Обеспеченность студентов, обучающихся по образовательным программам среднего профессионального образования, сетью общественного питания.</t>
  </si>
  <si>
    <t>Число персональных компьютеров, используемых в учебных целях, в расчете на 100 студентов организаций, осуществляющих образовательную деятельность по образовательным программам среднего профессионального образования:</t>
  </si>
  <si>
    <t>имеющих доступ к сети "Интернет".</t>
  </si>
  <si>
    <t>Удельный вес числа организаций, имеющих доступ к сети "Интернет" с максимальной скоростью передачи данных 2 Мбит/сек и выше, в общем числе организаций, осуществляющих образовательную деятельность по образовательным программам среднего профессионального образования, подключенных к сети "Интернет".</t>
  </si>
  <si>
    <t>Площадь учебно-лабораторных зданий (корпусов) организаций, осуществляющих образовательную деятельность по образовательным программам среднего профессионального образования, в расчете на 1 студента.</t>
  </si>
  <si>
    <t>Удельный вес числа зданий, доступных для маломобильных групп населения, в общем числе зданий организаций, осуществляющих образовательную деятельность по образовательным программам среднего профессионального образования:</t>
  </si>
  <si>
    <t xml:space="preserve">         учебно-лабораторные здания (корпуса);</t>
  </si>
  <si>
    <t xml:space="preserve">         здания общежитий.</t>
  </si>
  <si>
    <t>Удельный вес численности студентов с ограниченными возможностями здоровья и студентов, имеющих инвалидность, в общей численности студентов, обучающихся по образовательным программам среднего профессионального образования:</t>
  </si>
  <si>
    <t>студенты с ограниченными возможностями здоровья;</t>
  </si>
  <si>
    <t xml:space="preserve">         из них инвалиды и дети-инвалиды;</t>
  </si>
  <si>
    <t>студенты, имеющие инвалидность (кроме студентов с ограниченными возможностями здоровья).</t>
  </si>
  <si>
    <t>Структура численности студентов с ограниченными возможностями здоровья и студентов, имеющих инвалидность, обучающихся по образовательным программам среднего профессионального образования, по формам обучения:</t>
  </si>
  <si>
    <t>Удельный вес численности студентов с ограниченными возможностями здоровья и студентов, имеющих инвалидность, обучающихся по адаптированным образовательным программам, в общей численности студентов с ограниченными возможностями здоровья и студентов, имеющих, инвалидность, обучающихся по образовательным программам среднего профессионального образования:</t>
  </si>
  <si>
    <t>Удельный вес численности студентов, получающих государственные академические стипендии, в общей численности студентов очной формы обучения, обучающихся по образовательным программам среднего профессионального образования за счет бюджетных ассигнований:</t>
  </si>
  <si>
    <t>Уровень безработицы выпускников, завершивших обучение по образовательным программам среднего профессионального образования в течение трех лет, предшествовавших отчетному периоду:</t>
  </si>
  <si>
    <t xml:space="preserve">        программы подготовки квалифицированных рабочих, служащих; &lt;*&gt;</t>
  </si>
  <si>
    <t xml:space="preserve">        программы подготовки специалистов среднего звена. &lt;*&gt;</t>
  </si>
  <si>
    <t>Удельный вес численности лиц, обучающихся по 50 наиболее перспективным и востребованным на рынке труда профессиям и специальностям, требующим среднего профессионального образования, в общей численности студентов, обучающихся по образовательным программам среднего профессионального образования. &lt;**&gt;</t>
  </si>
  <si>
    <t>3.6.4.</t>
  </si>
  <si>
    <t>Удельный вес численности лиц, участвующих в региональных чемпионатах "Молодые профессионалы" (WorldSkills Russia), региональных этапах всероссийских олимпиад профессионального мастерства и отраслевых чемпионатах, в общей численности студентов, обучающихся по образовательным программам среднего профессионального образования. &lt;**&gt;</t>
  </si>
  <si>
    <t>3.6.5.</t>
  </si>
  <si>
    <t>Удельный вес числа субъектов Российской Федерации, чьи команды участвуют в национальных чемпионатах профессионального мастерства, в том числе в финале Национального чемпионата "Молодые профессионалы" (WorldSkills Russia), в общем числе субъектов Российской Федерации. &lt;**&gt;</t>
  </si>
  <si>
    <t>3.6.6.</t>
  </si>
  <si>
    <t>Удельный вес численности лиц, участвующих в национальных чемпионатах "Молодые профессионалы" (WorldSkills Russia), всероссийской олимпиаде профессионального мастерства, в общей численности студентов, обучающихся по образовательным программам среднего профессионального образования. &lt;**&gt;</t>
  </si>
  <si>
    <t>Темп роста числа организаций (филиалов), осуществляющих образовательную деятельность по образовательным программам среднего профессионального образования.</t>
  </si>
  <si>
    <t>Удельный вес финансовых средств от приносящей доход деятельности в общем объеме финансовых средств, полученных организациями, реализующими образовательные программы среднего профессионального образования, от реализации образовательных программ среднего профессионального образования.</t>
  </si>
  <si>
    <t>Объем финансовых средств, поступивших в образовательные организации, реализующие образовательные программы среднего профессионального образования, от реализации программ среднего профессионального образования в расчете на 1 студента, обучающегося по образовательным программам среднего профессионального образования.</t>
  </si>
  <si>
    <t>Удельный вес числа организаций, имеющих филиалы, которые реализуют образовательные программы среднего профессионального образования, в общем числе профессиональных образовательных организаций, реализующих образовательные программы среднего профессионального образования.</t>
  </si>
  <si>
    <t>Удельный вес числа образовательных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 в общем числе организаций, реализующих образовательные программы среднего профессионального образования. &lt;***&gt;</t>
  </si>
  <si>
    <t>Удельный вес площади зданий, оборудованной охранно-пожарной сигнализацией, в общей площади зданий организаций, осуществляющих образовательную деятельность по образовательным программам среднего профессионального образования:</t>
  </si>
  <si>
    <t>учебно-лабораторные здания (корпуса);</t>
  </si>
  <si>
    <t>здания общежитий.</t>
  </si>
  <si>
    <t>Удельный вес площади зданий, находящейся в аварийном состоянии, в общей площади зданий организаций, осуществляющих образовательную деятельность по образовательным программам среднего профессионального образования:</t>
  </si>
  <si>
    <t>Удельный вес площади зданий, требующей капитального ремонта, в общей площади зданий организаций, осуществляющих образовательную деятельность по образовательным программам среднего профессионального образования:</t>
  </si>
  <si>
    <t>Охват молодежи образовательными программами высшего образования (отношение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к численности населения в возрасте 17-25 лет).</t>
  </si>
  <si>
    <t>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</si>
  <si>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Структура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</si>
  <si>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Удельный вес численности лиц, обучающихся по договорам об оказании платных образовательных услуг,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</si>
  <si>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Удельный вес численности лиц, обучающихся с применением электронного обучения, дистанционных образовательных технологий, в общей численности студентов, обучающихся по образовательным программам высшего образования:</t>
  </si>
  <si>
    <t>с применением электронного обучения:</t>
  </si>
  <si>
    <t xml:space="preserve">        программы бакалавриата;</t>
  </si>
  <si>
    <t xml:space="preserve">        программы специалитета;</t>
  </si>
  <si>
    <t xml:space="preserve">        программы магистратуры.</t>
  </si>
  <si>
    <t>с применением электронного обучения:с применением дистанционных образовательных технологий:</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</si>
  <si>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образовательным программам высшего образования - программам бакалавриата, программам специалитета, программам магистратуры:</t>
  </si>
  <si>
    <t>доктора наук;</t>
  </si>
  <si>
    <t>кандидата наук.</t>
  </si>
  <si>
    <t>Удельный вес численности лиц в возрасте до 30 лет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образовательным программам высшего образования - программам бакалавриата, программам специалитета, программам магистратуры.</t>
  </si>
  <si>
    <t>Соотношение численности штатного профессорско-преподавательского состава и профессорско-преподавательского состава, работающего на условиях внешнего совместительства, организаций, осуществляющих образовательную деятельность по образовательным программам высшего образования - программам бакалавриата, программам специалитета, программам магистратуры (на 100 работников штатного состава приходится внешних совместителей).</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</si>
  <si>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в расчете на 1 работника профессорско-преподавательского состава.</t>
  </si>
  <si>
    <t>Отношение среднемесячной заработной платы профессорско-преподавательского состава государственных и муниципальных образовательных организаций высшего образования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в субъекте Российской Федерации.</t>
  </si>
  <si>
    <t>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&lt;*&gt;</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</si>
  <si>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 &lt;*&gt;</t>
  </si>
  <si>
    <t>Обеспеченность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общежитиями (удельный вес численности студентов, проживающих в общежитиях, в общей численности студентов, нуждающихся в общежитиях).</t>
  </si>
  <si>
    <t>Обеспеченность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сетью общественного питания.</t>
  </si>
  <si>
    <t>Число персональных компьютеров, используемых в учебных целях, в расчете на 100 студентов образовательных организаций высшего образования:</t>
  </si>
  <si>
    <t xml:space="preserve">        имеющих доступ к сети "Интернет".</t>
  </si>
  <si>
    <t>Удельный вес числа образовательных организаций, имеющих доступ к сети "Интернет" с максимальной скоростью передачи данных 2 Мбит/сек и выше, в общем числе образовательных организаций высшего образования, подключенных к сети "Интернет".</t>
  </si>
  <si>
    <t>Площадь учебно-лабораторных зданий (корпусов) образовательных организаций высшего образования в расчете на 1 студента.</t>
  </si>
  <si>
    <t>Удельный вес числа зданий, доступных для маломобильных групп населения, в общем числе зданий образовательных организаций высшего образования:</t>
  </si>
  <si>
    <t xml:space="preserve">        учебно-лабораторные здания (корпуса);</t>
  </si>
  <si>
    <t xml:space="preserve">        здания общежитий.</t>
  </si>
  <si>
    <t>Удельный вес численности студентов с ограниченными возможностями здоровья и студентов, имеющих инвалидность,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</si>
  <si>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из них инвалиды и дети-инвалиды;</t>
  </si>
  <si>
    <t>Удельный вес численности студентов, получающих государственные академические стипендии, в общей численности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за счет бюджетных ассигнований.</t>
  </si>
  <si>
    <t>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предшествовавших отчетному периоду. &lt;*&gt;</t>
  </si>
  <si>
    <t>Удельный вес финансовых средств от приносящей доход деятельности в общем объеме финансовых средств, полученных образовательными организациями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</si>
  <si>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Объем финансовых средств, поступивших в образовательные организации высшего образования от реализации образовательных программ высшего образования - программ бакалавриата, программ специалитета, программ магистратуры, в расчете на 1 студента, обучающегося по образовательным программам высшего образования - программам бакалавриата, программам специалитета, программам магистратуры.</t>
  </si>
  <si>
    <t>Удельный вес числа организаций, имеющих филиалы, которые реализуют образовательные программы высшего образования - программы бакалавриата, программы специалитета, программы магистратуры, в общем числе образовательных организаций высшего образования.</t>
  </si>
  <si>
    <t>Удельный вес финансовых средств, полученных от научной деятельности, в общем объеме финансовых средств образовательных организаций высшего образования.</t>
  </si>
  <si>
    <t>Объем финансовых средств, полученных от научной деятельности, в расчете на 1 научно-педагогического работника.</t>
  </si>
  <si>
    <t>Распространенность участия в исследованиях и разработках преподавателей образовательных организаций высшего образования (удельный вес штатных преподавателей, занимающихся научной работой, в общей численности штатных преподавателей образовательных организаций высшего образования). &lt;*&gt;</t>
  </si>
  <si>
    <t>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(удельный вес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&lt;*&gt;</t>
  </si>
  <si>
    <t>Охват детей дополнительными общеобразовательными программами (отношение численности обучающихся по дополнительным общеобразовательным программам к численности детей в возрасте от 5 до 18 лет) &lt;*&gt;.</t>
  </si>
  <si>
    <t>техническое;</t>
  </si>
  <si>
    <t>естественнонаучное;</t>
  </si>
  <si>
    <t>туристско-краеведческое;</t>
  </si>
  <si>
    <t>социально-педагогическое;</t>
  </si>
  <si>
    <t>в области искусств:</t>
  </si>
  <si>
    <t>по общеразвивающим программам;</t>
  </si>
  <si>
    <t>по предпрофессиональным программам;</t>
  </si>
  <si>
    <t>в области физической культуры и спорта:</t>
  </si>
  <si>
    <t>по предпрофессиональным программам.</t>
  </si>
  <si>
    <t>Структура численности детей, обучающихся по дополнительным общеобразовательным программам, по направлениям &lt;*&gt;:</t>
  </si>
  <si>
    <t>Удельный вес численности детей, обучающихся по дополнительным общеобразовательным программам по договорам об оказании платных образовательных услуг, в общей численности детей, обучающихся по дополнительным общеобразовательным программам.</t>
  </si>
  <si>
    <t>Содержание образовательной деятельности и организация образовательного процесса по дополнительным общеобразовательным программам</t>
  </si>
  <si>
    <t>Отношение среднемесячной заработной платы педагогических работников государственных и муниципальных организаций дополнительного образования к среднемесячной заработной плате учителей в субъекте Российской Федерации.</t>
  </si>
  <si>
    <t>всего;</t>
  </si>
  <si>
    <t>внешние совместители.</t>
  </si>
  <si>
    <t>Результаты занятий детей в организациях дополнительного образования (удельный вес родителей детей, обучающихся в организациях дополнительного образования, отметивших различные результаты обучения их детей, в общей численности родителей детей, обучающихся в организациях дополнительного образования):</t>
  </si>
  <si>
    <t>приобретение актуальных знаний, умений, практических навыков обучающимися; &lt;*&gt;</t>
  </si>
  <si>
    <t>выявление и развитие таланта и способностей обучающихся; &lt;*&gt;</t>
  </si>
  <si>
    <t>улучшение знаний в рамках основной общеобразовательной программы обучающимися. &lt;*&gt;</t>
  </si>
  <si>
    <t xml:space="preserve">профессиональная ориентация, освоение значимых для профессиональной деятельности навыков обучающимися; &lt;*&gt;
</t>
  </si>
  <si>
    <t>Доля занятого населения, прошедшего повышение квалификации и (или) профессиональную подготовку, в общей численности занятого в области экономики населения.</t>
  </si>
  <si>
    <t>Структура численности слушателей, завершивших обучение по дополнительным профессиональным программам, по категориям (удельный вес численности слушателей соответствующей категории в общей численности слушателей, завершивших обучение по дополнительным профессиональным программам):</t>
  </si>
  <si>
    <t>работники организаций и предприятий;</t>
  </si>
  <si>
    <t>лица, замещающие государственные должности и должности государственной гражданской службы;</t>
  </si>
  <si>
    <t>лица, замещающие муниципальные должности и должности муниципальной службы;</t>
  </si>
  <si>
    <t>лица, уволенные с военной службы;</t>
  </si>
  <si>
    <t>лица по направлению службы занятости;</t>
  </si>
  <si>
    <t>студенты, обучающиеся по образовательным программам среднего профессионального образования и высшего образования;</t>
  </si>
  <si>
    <t>другие.</t>
  </si>
  <si>
    <t>Удельный вес численности слушателей, завершивших обучение по дополнительным профессиональным программам с использованием дистанционных образовательных технологий, в общей численности слушателей, завершивших обучение по дополнительным профессиональным программам:</t>
  </si>
  <si>
    <t>программы повышения квалификации;</t>
  </si>
  <si>
    <t>программы профессиональной переподготовки.</t>
  </si>
  <si>
    <t>6.2.2.</t>
  </si>
  <si>
    <t>Удельный вес числа дополнительных профессиональных образовательных программ, прошедших профессионально-общественную аккредитацию работодателями и их объединениями, в общем числе дополнительных профессиональных образовательных программ:</t>
  </si>
  <si>
    <t>всего; &lt;**&gt;</t>
  </si>
  <si>
    <t>программы повышения квалификации; &lt;**&gt;</t>
  </si>
  <si>
    <t>программы профессиональной переподготовки. &lt;**&gt;</t>
  </si>
  <si>
    <t>6.2.3.</t>
  </si>
  <si>
    <t>Структура численности слушателей, завершивших обучение по дополнительным профессиональным программам, по источникам финансирования:</t>
  </si>
  <si>
    <t>за счет бюджетных ассигнований;</t>
  </si>
  <si>
    <t>по договорам об оказании платных образовательных услуг за счет физических лиц;</t>
  </si>
  <si>
    <t>по договорам об оказании платных образовательных услуг за счет юридических лиц.</t>
  </si>
  <si>
    <t>Кадровое обеспечение организаций, осуществляющих образовательную деятельность в части реализации дополнительных профессиональных программ</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</si>
  <si>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дополнительным профессиональным программам:</t>
  </si>
  <si>
    <t>Материально-техническое и информационное обеспечение организаций, осуществляющих образовательную деятельность в части реализации дополнительных профессиональных программ</t>
  </si>
  <si>
    <t>Удельный вес стоимости дорогостоящих машин и оборудования (стоимостью свыше 1 миллиона рублей за единицу) в общей стоимости машин и оборудования организаций дополнительного профессионального образования.</t>
  </si>
  <si>
    <t>Число персональных компьютеров, используемых в учебных целях, в расчете на 100 слушателей организаций дополнительного профессионального образования:</t>
  </si>
  <si>
    <t>Темп роста числа организаций, осуществляющих образовательную деятельность по дополнительным профессиональным программам:</t>
  </si>
  <si>
    <t>организации дополнительного профессионального образования;</t>
  </si>
  <si>
    <t>профессиональные образовательные организации;</t>
  </si>
  <si>
    <t>образовательные организации высшего образования.</t>
  </si>
  <si>
    <t>Удельный вес численности лиц с инвалидностью в общей численности слушателей, завершивших обучение по дополнительным профессиональным программам.</t>
  </si>
  <si>
    <t>Научная деятельность организаций, осуществляющих образовательную деятельность, связанная с реализацией дополнительных профессиональных программ</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</si>
  <si>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профессиональных программ</t>
  </si>
  <si>
    <t>Удельный вес слушателей, завершивших обучение по программам профессиональной переподготовки с присвоением новой квалификации, в общей численности слушателей, завершивших обучение по программам профессиональной переподготовки.</t>
  </si>
  <si>
    <t>Структура численности слушателей, завершивших обучение по программам профессионального обучения:</t>
  </si>
  <si>
    <t>программы профессиональной подготовки по профессиям рабочих, должностям служащих;</t>
  </si>
  <si>
    <t>программы переподготовки рабочих, служащих;</t>
  </si>
  <si>
    <t>программы повышения квалификации рабочих, служащих.</t>
  </si>
  <si>
    <t>Охват населения программами профессионального обучения по возрастным группам (отношение численности слушателей определенной возрастной группы, завершивших обучение по программам профессионального обучения, к численности населения соответствующей возрастной группы):</t>
  </si>
  <si>
    <t>18-64 лет;</t>
  </si>
  <si>
    <t>18-34 лет;</t>
  </si>
  <si>
    <t>35 -64 лет.</t>
  </si>
  <si>
    <t>Удельный вес численности слушателей, завершивших обучение с применением электронного обучения, дистанционных образовательных технологий, в общей численности слушателей, завершивших обучение по программам профессионального обучения:</t>
  </si>
  <si>
    <t>с применением электронного обучения;</t>
  </si>
  <si>
    <t>с применением дистанционных образовательных технологий.</t>
  </si>
  <si>
    <t>7.2.2.</t>
  </si>
  <si>
    <t>Структура численности слушателей, завершивших обучение по программам профессионального обучения, по программам и источникам финансирования:</t>
  </si>
  <si>
    <t>программы профессиональной подготовки по профессиям рабочих, должностям служащих:</t>
  </si>
  <si>
    <t>по договорам об оказании платных образовательных услуг за счет средств физических лиц;</t>
  </si>
  <si>
    <t>по договорам об оказании платных образовательных услуг за счет средств юридических лиц;</t>
  </si>
  <si>
    <t>программы переподготовки рабочих, служащих:</t>
  </si>
  <si>
    <t>программы повышения квалификации рабочих, служащих:</t>
  </si>
  <si>
    <t>по договорам об оказании платных образовательных услуг за счет средств юридических лиц.</t>
  </si>
  <si>
    <t>Удельный вес числа программ профессионального обучения, прошедших профессионально-общественную аккредитацию работодателями и их объединениями, в общем числе программ профессионального обучения:</t>
  </si>
  <si>
    <t>7.2.3.</t>
  </si>
  <si>
    <t>Кадровое обеспечение организаций, осуществляющих образовательную деятельность в части реализации основных программ профессионального обучения</t>
  </si>
  <si>
    <t>Удельный вес численности лиц, имеющих высшее образование или среднее профессиональное образование по программам подготовки специалистов среднего звена, в общей численности преподавателей и мастеров производственного обучения (без внешних совместителей и работающих по договорам гражданско-правового характера) в организациях, осуществляющих образовательную деятельность по образовательным программам профессионального обучения:</t>
  </si>
  <si>
    <t>высшее образование;</t>
  </si>
  <si>
    <t>из них соответствующее профилю обучения;</t>
  </si>
  <si>
    <t>среднее профессиональное образование по программам подготовки специалистов среднего звена;</t>
  </si>
  <si>
    <t>из них соответствующее профилю обучения.</t>
  </si>
  <si>
    <t>Удельный вес численности лиц, завершивших обучение по дополнительным профессиональным программам в форме стажировки в организациях (предприятиях) реального сектора экономики в течение последних 3-х лет, в общей численности преподавателей и мастеров производственного обучения (без внешних совместителей и работающих по договорам гражданско-правового характера) в организациях, осуществляющих образовательную деятельность по программам профессионального обучения:</t>
  </si>
  <si>
    <t>7.3.2.</t>
  </si>
  <si>
    <t>преподаватели;</t>
  </si>
  <si>
    <t>мастера производственного обучения.</t>
  </si>
  <si>
    <t>Удельный вес стоимости дорогостоящих машин и оборудования (стоимостью свыше 1 миллиона рублей за единицу) в общей стоимости машин и оборудования организаций, осуществляющих образовательную деятельность по образовательным программам профессионального обучения.</t>
  </si>
  <si>
    <t>Число персональных компьютеров, используемых в учебных целях, в расчете на 100 слушателей организаций, осуществляющих образовательную деятельность по образовательным программам профессионального обучения:</t>
  </si>
  <si>
    <t>7.4.2.</t>
  </si>
  <si>
    <t>Удельный вес численности слушателей с ограниченными возможностями здоровья и слушателей, имеющих инвалидность, в общей численности слушателей, завершивших обучение по программам профессионального обучения:</t>
  </si>
  <si>
    <t>слушатели с ограниченными возможностями здоровья;</t>
  </si>
  <si>
    <t>из них инвалидов, детей-инвалидов;</t>
  </si>
  <si>
    <t>слушатели, имеющие инвалидность (кроме слушателей с ограниченными возможностями здоровья).</t>
  </si>
  <si>
    <t>Удельный вес работников организаций, завершивших обучение за счет средств работодателя, в общей численности слушателей, завершивших обучение по программам профессионального обучения.</t>
  </si>
  <si>
    <t>Темп роста числа организаций (обособленных подразделений (филиалов), осуществляющих образовательную деятельность по образовательным программам профессионального обучения:</t>
  </si>
  <si>
    <t>общеобразовательные организации; &lt;**&gt;</t>
  </si>
  <si>
    <t>профессиональные образовательные организации; &lt;**&gt;</t>
  </si>
  <si>
    <t>образовательные организации высшего образования; &lt;**&gt;</t>
  </si>
  <si>
    <t>организации дополнительного образования; &lt;**&gt;</t>
  </si>
  <si>
    <t>организации дополнительного профессионального образования; &lt;**&gt;</t>
  </si>
  <si>
    <t>иные организации. &lt;**&gt;</t>
  </si>
  <si>
    <t>Удельный вес финансовых средств от приносящей доход деятельности в общем объеме финансовых средств, полученных организациями, осуществляющими образовательную деятельность по образовательным программам профессионального обучения.</t>
  </si>
  <si>
    <t>Удельный вес численности преподавателей и мастеров производственного обучения из числа работников организаций и предприятий, работающих на условиях внешнего совместительства, привлеченных к образовательной деятельности, в общей численности преподавателей и мастеров производственного обучения в организациях, осуществляющих образовательную деятельность по образовательным программам профессионального обучения.</t>
  </si>
  <si>
    <t>Интеграция образования и науки</t>
  </si>
  <si>
    <t>Удельный вес сектора организаций высшего образования во внутренних затратах на исследования и разработки.</t>
  </si>
  <si>
    <t>Удельный вес численности студентов, обучающихся по договорам о целевом приеме или целевом обучении,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</si>
  <si>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Удельный вес численности студентов, обучающихся по договорам о целевом обучении, в общей численности студентов, обучающихся по образовательным программам среднего профессионального образования:</t>
  </si>
  <si>
    <t>8.2.2.</t>
  </si>
  <si>
    <t>Удельный вес числа организаций, имеющих структурные подразделения, обеспечивающие практическую подготовку слушателей на базе предприятий/организаций, осуществляющих деятельность по профилю реализуемых образовательных программ, в общем числе организаций, осуществляющих образовательную деятельность по образовательным программам профессионального обучения:</t>
  </si>
  <si>
    <t>8.2.3.</t>
  </si>
  <si>
    <t>на базе предприятий/организаций реального сектора экономики.</t>
  </si>
  <si>
    <t>Распространенность сотрудничества организаций реального сектора экономики с образовательными организациями, осуществляющими образовательную деятельность по профессиональным образовательным программам (удельный вес организаций реального сектора экономики, сотрудничавших с образовательными организациями, реализующими профессиональные образовательные программы, в общем числе организаций реального сектора экономики):</t>
  </si>
  <si>
    <t>8.2.4.</t>
  </si>
  <si>
    <t>среднего профессионального образования; &lt;*&gt;; &lt;***&gt;</t>
  </si>
  <si>
    <t>высшего образования (бакалавриата, специалитета, магистратуры). &lt;*&gt;; &lt;***&gt;</t>
  </si>
  <si>
    <t>граждане СНГ.</t>
  </si>
  <si>
    <t>организации, осуществляющие образовательную деятельность по дополнительным профессиональным программам.</t>
  </si>
  <si>
    <t>Охват образованием детей в возрасте от 5 до 18 лет (отношение численности обучающихся в возрасте от 5 до 18 лет к численности детей в возрасте от 5 до 18 лет).</t>
  </si>
  <si>
    <t>образовательные программы среднего профессионального образования - программы подготовки квалифицированных рабочих, служащих;</t>
  </si>
  <si>
    <t>образовательные программы среднего профессионального образования - программы подготовки специалистов среднего звена;</t>
  </si>
  <si>
    <t>образовательные программы высшего образования - программы бакалавриата;</t>
  </si>
  <si>
    <t>образовательные программы высшего образования - программы специалитета;</t>
  </si>
  <si>
    <t>образовательные программы высшего образования - программы подготовки кадров высшей квалификации.</t>
  </si>
  <si>
    <t>Удельный вес численности молодых людей в возрасте 14-30 лет, состоящих в молодежных и детских общественных объединениях (региональных и местных), в общей численности населения в возрасте 14-30 лет:</t>
  </si>
  <si>
    <t>общественные объединения, включенные в реестр детских и молодежных объединений, пользующихся государственной поддержкой; &lt;*&gt;</t>
  </si>
  <si>
    <t>объединения, включенные в перечень партнеров органа исполнительной власти, реализующего государственную молодежную политику / работающего с молодежью; &lt;*&gt;</t>
  </si>
  <si>
    <t>политические молодежные общественные объединения. &lt;*&gt;</t>
  </si>
  <si>
    <t>Удельный вес лиц, совмещающих учебу и работу, в общей численности студентов старших курсов, обучающихся по образовательным программам высшего образования. &lt;*&gt;</t>
  </si>
  <si>
    <t>Удельный вес численности молодых людей в возрасте 14 - 30 лет в общей численности населения в возрасте 14 - 30 лет, участвующих:</t>
  </si>
  <si>
    <t>в инновационной деятельности и научно-техническом творчестве; &lt;*&gt;</t>
  </si>
  <si>
    <t>в работе в средствах массовой информации (молодежные медиа); &lt;*&gt;</t>
  </si>
  <si>
    <t>в содействии подготовке и переподготовке специалистов в сфере государственной молодежной политики; &lt;*&gt;</t>
  </si>
  <si>
    <t>в международном и межрегиональном молодежном сотрудничестве; &lt;*&gt;</t>
  </si>
  <si>
    <t>в занятиях творческой деятельностью; &lt;*&gt;</t>
  </si>
  <si>
    <t>в профориентации и карьерных устремлениях; &lt;*&gt;</t>
  </si>
  <si>
    <t>в поддержке и взаимодействии с общественными организациями и движениями; &lt;*&gt;</t>
  </si>
  <si>
    <t>в формировании семейных ценностей; &lt;*&gt;</t>
  </si>
  <si>
    <t>в патриотическом воспитании; &lt;*&gt;</t>
  </si>
  <si>
    <t>в формировании российской идентичности, единства российской нации, содействии межкультурному и межконфессиональному диалогу; &lt;*&gt;</t>
  </si>
  <si>
    <t>в волонтерской деятельности; &lt;*&gt;</t>
  </si>
  <si>
    <t>в спортивных занятиях, популяризации культуры безопасности в молодежной среде; &lt;*&gt;</t>
  </si>
  <si>
    <t>в развитии молодежного самоуправления. &lt;*&gt;</t>
  </si>
  <si>
    <t>&lt;*&gt; - сбор данных осуществляется в целом по Российской Федерации без детализации по субъектам Российской Федерации;</t>
  </si>
  <si>
    <t>&lt;**&gt; - сбор данных осуществляется с 2017 года;</t>
  </si>
  <si>
    <t>&lt;***&gt;- сбор данных осуществляется с 2018 года;</t>
  </si>
  <si>
    <t>&lt;****&gt; - по разделу также осуществляется сбор данных в соответствии с показателями деятельности образовательной организации высшего образования, подлежащей самообследованию, утвержденными приказом Министерства образования и науки Российской Федерации от 10 декабря 2013 г. № 1324, с изменениями, внесенными приказом Министерства образования и науки Российской Федерации от 15 февраля 2017 г. № 136;</t>
  </si>
  <si>
    <t>&lt;*****&gt; - сбор данных осуществляется Федеральной службой по надзору в сфере образования и науки и уполномоченными органами исполнительной власти субъектов Российской Федерации, осуществляющими переданные Российской Федерацией полномочия по государственному контролю (надзору) в сфере образования, в рамках государственного контроля (надзора) в сфере образования из открытых источников и не запрашивается у организаций, осуществляющих образовательную деятельность;</t>
  </si>
  <si>
    <t>&lt;******&gt; - собранные данные используются в качестве показателей без дополнительного расчета и приведения в итоговом отчете о результатах анализа состояния и перспектив развития системы образования.</t>
  </si>
  <si>
    <t>1.1.5.</t>
  </si>
  <si>
    <t>Удельный вес численности детей, посещающих группы различной направленности,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детьми&lt;***&gt;:</t>
  </si>
  <si>
    <t>Площадь помещений, используемых непосредственно для нужд дошкольных образовательных организаций, в расчете на 1 ребенка.</t>
  </si>
  <si>
    <t>Удельный вес числа организаций, имеющих физкультурные залы, в общем числе дошкольных образовательных организаций.</t>
  </si>
  <si>
    <t>Число персональных компьютеров, доступных для использования детьми, в расчете на 100 детей, посещающих дошкольные образовательные организации.</t>
  </si>
  <si>
    <t>Структура численности детей с ограниченными возможностями здоровья, обучающихся по образовательным программам дошкольного образования в группах компенсирующей, оздоровительной и комбинированной направленности, по группам&lt;***&gt;:</t>
  </si>
  <si>
    <t>Структура численности детей-инвалидов, обучающихся по образовательным программам дошкольного образования в группах компенсирующей, оздоровительной и комбинированной направленности, по группам&lt;***&gt;:</t>
  </si>
  <si>
    <t>Темп роста числа организаций (обособленных подразделений (филиалов), осуществляющих образовательную деятельность по образовательным программам дошкольного образования, присмотр и уход за детьми:</t>
  </si>
  <si>
    <t>Расходы консолидированного бюджета субъекта Российской Федерации на дошкольное образование в расчете на 1 ребенка, посещающего организацию, осуществляющую образовательную деятельность по образовательным программам дошкольного образования, присмотр и уход за детьми</t>
  </si>
  <si>
    <t>Уровень доступности начального общего образования, основного общего образования и среднего общего образования и численность населения, получающего начальное общее, основное общее и среднее общее образование</t>
  </si>
  <si>
    <t>Охват детей начальным общим, основным общим и средним общим образованием (отношение численности обучающихся по образовательным программам начального общего, основного общего, среднего общего образования к численности детей в возрасте 7-18 лет).</t>
  </si>
  <si>
    <t>Удельный вес численности обучающихся по образовательным программам, соответствующим федеральным государственным образовательным стандартам начального общего, основного общего, среднего общего образования, в общей численности обучающихся по образовательным программам начального общего, основного общего, среднего общего образования.</t>
  </si>
  <si>
    <t>Удельный вес численности обучающихся, продолживших обучение по образовательным программам среднего общего образования, в общей численности обучающихся, получивших аттестат об основном общем образовании по итогам учебного года, предшествующего отчетному.</t>
  </si>
  <si>
    <t>Удельный вес числа зданий дошкольных образовательных организаций, требующих капитального ремонта, в общем числе зданий дошкольных образовательных организаций.</t>
  </si>
  <si>
    <t>Удельный вес численности обучающихся в первую смену в общей численности обучающихся по образовательным программам начального общего, основного общего, среднего общего образования по очной форме обучения.</t>
  </si>
  <si>
    <t xml:space="preserve">         старшие воспитатели;</t>
  </si>
  <si>
    <t>Удельный вес численности детей, охваченных летними оздоровительными мероприятиями,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t>
  </si>
  <si>
    <t>среднее общее образование (10-11 (12) классы).</t>
  </si>
  <si>
    <t>Значение показателя за 2018 год</t>
  </si>
  <si>
    <t>Удельный вес численности детей, посещающих частные организации, осуществляющие образовательную деятельность по образовательным программам дошкольного образования, присмотр и уход за детьми, в общей численности детей, посещающих организации, реализующие образовательные программы дошкольного образования, присмотр и уход за детьми.</t>
  </si>
  <si>
    <t>Наполняемость групп в организациях, осуществляющих образовательную деятельность по образовательным программам дошкольного образования, присмотр и уход за детьми:</t>
  </si>
  <si>
    <t>группы компенсирующей направленности;</t>
  </si>
  <si>
    <t>группы общеразвивающей направленности;</t>
  </si>
  <si>
    <t>группы оздоровительной направленности;</t>
  </si>
  <si>
    <t>группы комбинированной направленности;</t>
  </si>
  <si>
    <t xml:space="preserve">    группы компенсирующей направленности;</t>
  </si>
  <si>
    <t xml:space="preserve">    группы общеразвивающей направленности;</t>
  </si>
  <si>
    <t xml:space="preserve">    группы оздоровительной направленности;</t>
  </si>
  <si>
    <t xml:space="preserve">    группы комбинированной направленности;</t>
  </si>
  <si>
    <t xml:space="preserve">    семейные дошкольные группы.</t>
  </si>
  <si>
    <t>Наполняемость групп, функционирующих в режиме кратковременного и круглосуточного пребывания в организациях, осуществляющих образовательную деятельность по образовательным программам дошкольного образования, присмотр и уход за детьми:</t>
  </si>
  <si>
    <t xml:space="preserve">   в режиме кратковременного пребывания;</t>
  </si>
  <si>
    <t xml:space="preserve">   в режиме круглосуточного пребывания.</t>
  </si>
  <si>
    <t>Удельный вес численности детей, посещающих группы различной направленности,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t>
  </si>
  <si>
    <t>группы по присмотру и уходу за детьми.</t>
  </si>
  <si>
    <t xml:space="preserve">Структура численности детей с ограниченными возможностями здоровья (за исключением детей-инвалидов), обучающихся в группах компенсирующей, оздоровительной и комбинированной направленности дошкольных образовательных организаций, по видам групп </t>
  </si>
  <si>
    <t>группы оздоровительной направленности, в том числе для детей:</t>
  </si>
  <si>
    <t>группы комбинированной направленности.</t>
  </si>
  <si>
    <t xml:space="preserve">   группы компенсирующей направленности, в том числе для детей:</t>
  </si>
  <si>
    <t xml:space="preserve">          с нарушениями речи;</t>
  </si>
  <si>
    <t xml:space="preserve">          с нарушениями интеллекта;</t>
  </si>
  <si>
    <t xml:space="preserve">          со сложным дефектом;</t>
  </si>
  <si>
    <t xml:space="preserve">          другого профиля</t>
  </si>
  <si>
    <t xml:space="preserve">       с туберкулезной интоксикацией;</t>
  </si>
  <si>
    <t xml:space="preserve">       часто болеющих;</t>
  </si>
  <si>
    <t xml:space="preserve">     обособленные подразделения (филиалы) дошкольных образовательных организаций;</t>
  </si>
  <si>
    <t xml:space="preserve">   обособленные подразделения (филиалы) общеобразовательных организаций;</t>
  </si>
  <si>
    <t xml:space="preserve">   обособленные подразделения (филиалы) профессиональных образовательных организаций и образовательных организаций высшего образования;</t>
  </si>
  <si>
    <t xml:space="preserve">   иные организации, имеющие подразделения (группы), которые осуществляют образовательную деятельность по образовательным программам дошкольного образования, присмотр и уход за детьми.</t>
  </si>
  <si>
    <t>Удельный вес численности обучающихся с использованием дистанционных образовательных технологий в общей численности обучающихся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нарушенитями).</t>
  </si>
  <si>
    <t>Удельный вес численности учителей в возрасте до 35 лет в общей численности учителей (без внешних совместителей и работающих по договорам гражданско-правового характера)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нарушенитями).</t>
  </si>
  <si>
    <t>Удельный вес численности педагогических работников в общей численности работников (без внешних совместителей и работающих по договорам гражданско-правового характера)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нарушенитями).</t>
  </si>
  <si>
    <t>Учебная площадь общеобразовательных организаций в расчете на 1 обучающегося.</t>
  </si>
  <si>
    <t xml:space="preserve">Удельный вес числа зданий, имеющих все виды благоустройства (водопровод, центральное отопление, канализацию), в общем числе зданий общеобразовательных организаций </t>
  </si>
  <si>
    <t xml:space="preserve">Число персональных компьютеров, используемых в учебных целях, в расчете на 100 обучающихся общеобразовательных организаций  </t>
  </si>
  <si>
    <t xml:space="preserve">Доля образовательных организаций, реализующих программы общего образования, обеспеченных Интернет- соединением со скоростью соединения не менее 100 Мб/с - для образовательных организаций, расположенных в городах, 50 Мб/с - для образовательных организаций, расположенных в сельской местности и поселках городского типа, а также гарантированным Интернет-трафиком </t>
  </si>
  <si>
    <t xml:space="preserve">Удельный вес числа общеобразовательных организаций, использующих электронный журнал, электронный дневник, в общем числе общеобразховательных организаций  </t>
  </si>
  <si>
    <t xml:space="preserve">Удельный вес числа зданий, в которых созданы условия для беспрепятственного доступа инвалидов, в общем числе зданий общеобразовательных организаций   </t>
  </si>
  <si>
    <t>Распределение численности обучающихся с ограниченными возможностями здоровья и инвалидностью по реализации образовательных программ в формах: совместного обучения (инклюзии), в отдельных классах или в отдельных образовательных организациях, осуществляющих реализацию адаптированных основных общеобразовательных программ:</t>
  </si>
  <si>
    <t>в отдельных организациях, осуществляющих образовательную деятельность по адаптированным основным общеобразовательным программам - всего;</t>
  </si>
  <si>
    <t>в отдельных классах (кроме организованных в отдельных организациях), осуществляющих образовательную деятельность по адаптированным основным общеобразовательным программам - всего;</t>
  </si>
  <si>
    <t>в формате совместного обучения (инклюзии) - всего;</t>
  </si>
  <si>
    <t>Удельный вес численности обучающихся в соответствии с федеральным государственным образовательным стандартом образования обучающихся с умственной отсталостью (интеллектуальными нарушениями) в общей численности обучающихся по адаптированным основным общеобразовательным программам для обучающихся с умственной отсталостью (интеллектуальными нарушениями).</t>
  </si>
  <si>
    <t>2.5.7.</t>
  </si>
  <si>
    <t>Распределение численности детей, обучающихся по адаптированным основным общеобразовательным программам, по видам программ:</t>
  </si>
  <si>
    <t xml:space="preserve">          со сложными дефектами;</t>
  </si>
  <si>
    <t xml:space="preserve">          других обучающихся с ограниченными возможностями здоровья</t>
  </si>
  <si>
    <t>Укомплектованность отдельных общеобразовательных организаций, осуществляющих обучение по адаптированным основным общеобразовательным программам, педагогическими работниками:</t>
  </si>
  <si>
    <t xml:space="preserve">     всего;</t>
  </si>
  <si>
    <t xml:space="preserve">     учителя-дефектологи;</t>
  </si>
  <si>
    <t xml:space="preserve">     педагоги-психологи;</t>
  </si>
  <si>
    <t xml:space="preserve">     учителя-логопеды;</t>
  </si>
  <si>
    <t xml:space="preserve">     социальные педагоги;</t>
  </si>
  <si>
    <t xml:space="preserve">     тьюторы.</t>
  </si>
  <si>
    <t>Удельный вес численности лиц, обеспеченных горячим питанием, в общей численности обучающихся общеобразовательных организаций</t>
  </si>
  <si>
    <t xml:space="preserve">Удельный вес числа организаций, имеющих логопедический пункт или логопедический кабинет, в общем числе общеобразовательных организаций </t>
  </si>
  <si>
    <t xml:space="preserve">Удельный вес числа организаций, имеющих спортивные залы, в общем числе общеобразовательных организаций </t>
  </si>
  <si>
    <t xml:space="preserve">Удельный вес числа организаций, имеющих закрытые плавательные бассейны, в общем числе общеобразовательных организаций  </t>
  </si>
  <si>
    <t>Темп роста числа организаций (филиалов), осуществляющих образовательную деятельность по образовательным программам начального общего, основного общего, среднего общего образования и образования обучающихся с умственной отсталостью (интеллектуальными нарушениями)..</t>
  </si>
  <si>
    <t>Общий объем финансовых средств, поступивших в общеобразовательные организации, в расчете на 1 обучающегося.</t>
  </si>
  <si>
    <t>2.8.2.</t>
  </si>
  <si>
    <t xml:space="preserve">Удельный вес финансовых средств от приносящей доход деятельности в общем объеме финансовых средствобщеобразовательных организаций  </t>
  </si>
  <si>
    <t xml:space="preserve">Удельный вес числа зданий общеобразовательных организаций, имеющих охрану, в общем числе зданий общеобразовательных организаций </t>
  </si>
  <si>
    <t xml:space="preserve">Удельный вес числа зданий общеобразовательных  организаций, находящихся в аварийном состоянии, в общем числе зданий общеобразовательных организаций  </t>
  </si>
  <si>
    <t>2.9.3.</t>
  </si>
  <si>
    <t xml:space="preserve">Удельный вес числа зданий общеобразовательных организаций, требующих капитального ремонта, в общем числе зданий общеобразовательных  организаций </t>
  </si>
  <si>
    <t>4. Сведения о развитии дополнительного образования детей и взрослых</t>
  </si>
  <si>
    <t>4.1.3.</t>
  </si>
  <si>
    <t>Удельный вес численности детей с ограниченными возможностями здоровья в общей численности обучающихся в организациях, осуществляющих деятельность по дополнительным общеобразовательным программам</t>
  </si>
  <si>
    <t xml:space="preserve">Удельный вес численности детей с ограниченными возможностями здоровья (за исключением детей-инвалидов) в общей численности обучающихся в организациях, осуществляющих образовательную деятельность по дополнительным общеобразовательным программам </t>
  </si>
  <si>
    <t xml:space="preserve">Удельный вес численности детей-инвалидов в общей численности обучающихся в организациях, осуществляющих образовательную деятельность по дополнительным общеобразовательным программам </t>
  </si>
  <si>
    <t>Удельный вес численности педагогов дополнительного образования в общей численности педагогических работников организаций, осуществляющих образовательную деятельность по дополнительным общеобразовательным программам:</t>
  </si>
  <si>
    <t>Удельный вес численности педагогов дополнительного образования, получивших образование по укрупненным группам специальностей и направлений подготовки высшего образования "Образование и педагогические науки" и укрупненной группе специальностей среднего профессионального образования "Образование и педагогические науки", в общей численности педагогов дополнительного образования (без внешних совместителей и работающих по договорам гражданско-правового характера) организаций, реализующих дополнительные общеобразовательные программы для детей</t>
  </si>
  <si>
    <t>Удельный вес численности педагогов дополнительного образования в возрасте моложе 35 лет в общей численности педагогов дополнительного образования (без внешних совместителей и работающих по договорам гражданско-правового характера) организаций, реализующих дополнительные общеобразовательные программы для детейдополнительного образования.</t>
  </si>
  <si>
    <t>7. Сведения о создании условий социализации и самореализации молодежи (в том числе лиц, обучающихся по уровням и видам образования)</t>
  </si>
</sst>
</file>

<file path=xl/styles.xml><?xml version="1.0" encoding="utf-8"?>
<styleSheet xmlns="http://schemas.openxmlformats.org/spreadsheetml/2006/main">
  <numFmts count="1">
    <numFmt numFmtId="164" formatCode="0.0"/>
  </numFmts>
  <fonts count="12">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sz val="11"/>
      <color rgb="FFFF0000"/>
      <name val="Calibri"/>
      <family val="2"/>
      <charset val="204"/>
      <scheme val="minor"/>
    </font>
    <font>
      <sz val="11"/>
      <name val="Calibri"/>
      <family val="2"/>
      <charset val="204"/>
      <scheme val="minor"/>
    </font>
    <font>
      <b/>
      <sz val="11"/>
      <color rgb="FFFF0000"/>
      <name val="Calibri"/>
      <family val="2"/>
      <charset val="204"/>
      <scheme val="minor"/>
    </font>
    <font>
      <sz val="10"/>
      <name val="Arial Cyr"/>
      <charset val="204"/>
    </font>
    <font>
      <b/>
      <sz val="11"/>
      <name val="Calibri"/>
      <family val="2"/>
      <charset val="204"/>
      <scheme val="minor"/>
    </font>
    <font>
      <sz val="10"/>
      <name val="Times New Roman"/>
      <family val="1"/>
      <charset val="204"/>
    </font>
    <font>
      <sz val="10"/>
      <name val="Arial"/>
      <family val="2"/>
      <charset val="204"/>
    </font>
    <font>
      <sz val="10"/>
      <color theme="1"/>
      <name val="Times New Roman"/>
      <family val="1"/>
      <charset val="204"/>
    </font>
    <font>
      <sz val="11"/>
      <color theme="1"/>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CCFFFF"/>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6" fillId="0" borderId="0"/>
    <xf numFmtId="0" fontId="8" fillId="0" borderId="0"/>
    <xf numFmtId="0" fontId="9" fillId="0" borderId="0"/>
    <xf numFmtId="9" fontId="11" fillId="0" borderId="0" applyFont="0" applyFill="0" applyBorder="0" applyAlignment="0" applyProtection="0"/>
  </cellStyleXfs>
  <cellXfs count="276">
    <xf numFmtId="0" fontId="0" fillId="0" borderId="0" xfId="0"/>
    <xf numFmtId="0" fontId="1"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xf numFmtId="164" fontId="0" fillId="0" borderId="1" xfId="0" applyNumberFormat="1" applyBorder="1" applyAlignment="1">
      <alignment horizontal="center" vertical="top" wrapText="1"/>
    </xf>
    <xf numFmtId="0" fontId="1" fillId="0" borderId="1" xfId="0" applyFont="1" applyBorder="1" applyAlignment="1">
      <alignment horizontal="center" vertical="top" wrapText="1"/>
    </xf>
    <xf numFmtId="1" fontId="0" fillId="0" borderId="1" xfId="0" applyNumberFormat="1" applyBorder="1" applyAlignment="1">
      <alignment horizontal="center" vertical="top" wrapText="1"/>
    </xf>
    <xf numFmtId="0" fontId="0" fillId="0" borderId="1" xfId="0" applyFill="1" applyBorder="1" applyAlignment="1">
      <alignment horizontal="center" vertical="top" wrapText="1"/>
    </xf>
    <xf numFmtId="0" fontId="2" fillId="0" borderId="0" xfId="0" applyFont="1" applyAlignment="1"/>
    <xf numFmtId="0" fontId="2" fillId="0" borderId="0" xfId="0" applyFont="1" applyAlignment="1">
      <alignment horizontal="center"/>
    </xf>
    <xf numFmtId="0" fontId="0" fillId="2" borderId="1" xfId="0" applyFill="1" applyBorder="1" applyAlignment="1">
      <alignment vertical="top" wrapText="1"/>
    </xf>
    <xf numFmtId="0" fontId="1" fillId="0" borderId="1" xfId="0" applyFont="1" applyFill="1" applyBorder="1" applyAlignment="1">
      <alignment vertical="top" wrapText="1"/>
    </xf>
    <xf numFmtId="0" fontId="0" fillId="2" borderId="3" xfId="0" applyFill="1" applyBorder="1" applyAlignment="1">
      <alignment horizontal="left" vertical="top" wrapText="1"/>
    </xf>
    <xf numFmtId="0" fontId="0" fillId="0" borderId="3" xfId="0" applyBorder="1" applyAlignment="1">
      <alignment horizontal="center" vertical="top" wrapText="1"/>
    </xf>
    <xf numFmtId="1" fontId="0" fillId="0" borderId="0" xfId="0" applyNumberFormat="1"/>
    <xf numFmtId="0" fontId="0" fillId="0" borderId="1" xfId="0" applyFill="1" applyBorder="1" applyAlignment="1">
      <alignment vertical="top" wrapText="1"/>
    </xf>
    <xf numFmtId="0" fontId="0" fillId="0" borderId="3" xfId="0" applyFill="1" applyBorder="1" applyAlignment="1">
      <alignment horizontal="left" vertical="top" wrapText="1"/>
    </xf>
    <xf numFmtId="0" fontId="0" fillId="0" borderId="2" xfId="0" applyBorder="1" applyAlignment="1">
      <alignment horizontal="center" vertical="top" wrapText="1"/>
    </xf>
    <xf numFmtId="0" fontId="2" fillId="0" borderId="0" xfId="0" applyFont="1" applyAlignment="1">
      <alignment horizontal="center"/>
    </xf>
    <xf numFmtId="0" fontId="0" fillId="0" borderId="3"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3" xfId="0" applyFill="1" applyBorder="1" applyAlignment="1">
      <alignment horizontal="center" vertical="top" wrapText="1"/>
    </xf>
    <xf numFmtId="0" fontId="0" fillId="0" borderId="1" xfId="0" applyFill="1" applyBorder="1" applyAlignment="1">
      <alignment horizontal="left" vertical="top" wrapText="1"/>
    </xf>
    <xf numFmtId="0" fontId="1" fillId="0" borderId="3" xfId="0" applyFont="1" applyBorder="1" applyAlignment="1">
      <alignment horizontal="center" vertical="top" wrapText="1"/>
    </xf>
    <xf numFmtId="0" fontId="0" fillId="0" borderId="3" xfId="0" applyBorder="1"/>
    <xf numFmtId="0" fontId="0" fillId="0" borderId="1" xfId="0" applyFont="1" applyFill="1" applyBorder="1" applyAlignment="1">
      <alignment vertical="top" wrapText="1"/>
    </xf>
    <xf numFmtId="0" fontId="1" fillId="0" borderId="1" xfId="0" applyFont="1" applyBorder="1" applyAlignment="1">
      <alignment horizontal="justify" vertical="top" wrapText="1"/>
    </xf>
    <xf numFmtId="0" fontId="0" fillId="0" borderId="1" xfId="0" applyBorder="1" applyAlignment="1">
      <alignment horizontal="justify" vertical="top" wrapText="1"/>
    </xf>
    <xf numFmtId="0" fontId="3" fillId="0" borderId="1" xfId="0" applyFont="1" applyBorder="1" applyAlignment="1">
      <alignment horizontal="center" vertical="top" wrapText="1"/>
    </xf>
    <xf numFmtId="1" fontId="3" fillId="0" borderId="1" xfId="0" applyNumberFormat="1" applyFont="1" applyBorder="1" applyAlignment="1">
      <alignment horizontal="center" vertical="top" wrapText="1"/>
    </xf>
    <xf numFmtId="2" fontId="0" fillId="0" borderId="1" xfId="0" applyNumberFormat="1" applyBorder="1" applyAlignment="1">
      <alignment horizontal="center" vertical="top" wrapText="1"/>
    </xf>
    <xf numFmtId="164" fontId="3" fillId="0" borderId="1" xfId="0" applyNumberFormat="1" applyFont="1" applyBorder="1" applyAlignment="1">
      <alignment horizontal="center" vertical="top" wrapText="1"/>
    </xf>
    <xf numFmtId="0" fontId="0" fillId="3" borderId="1" xfId="0" applyFill="1" applyBorder="1" applyAlignment="1">
      <alignment horizontal="center" vertical="top" wrapText="1"/>
    </xf>
    <xf numFmtId="0" fontId="0" fillId="3" borderId="1" xfId="0" applyFill="1" applyBorder="1" applyAlignment="1">
      <alignment vertical="top" wrapText="1"/>
    </xf>
    <xf numFmtId="0" fontId="0" fillId="3" borderId="1" xfId="0" applyFill="1" applyBorder="1"/>
    <xf numFmtId="2" fontId="0" fillId="3" borderId="1" xfId="0" applyNumberFormat="1" applyFill="1" applyBorder="1" applyAlignment="1">
      <alignment horizontal="center" vertical="top" wrapText="1"/>
    </xf>
    <xf numFmtId="0" fontId="0" fillId="3" borderId="1" xfId="0" applyFill="1" applyBorder="1" applyAlignment="1">
      <alignment horizontal="justify"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vertical="top" wrapText="1"/>
    </xf>
    <xf numFmtId="1" fontId="0" fillId="3" borderId="1" xfId="0" applyNumberFormat="1" applyFill="1" applyBorder="1" applyAlignment="1">
      <alignment horizontal="center" vertical="top" wrapText="1"/>
    </xf>
    <xf numFmtId="164" fontId="0" fillId="3" borderId="1" xfId="0" applyNumberFormat="1" applyFill="1" applyBorder="1" applyAlignment="1">
      <alignment horizontal="center" vertical="top" wrapText="1"/>
    </xf>
    <xf numFmtId="164" fontId="3" fillId="3" borderId="1" xfId="0" applyNumberFormat="1" applyFont="1" applyFill="1" applyBorder="1" applyAlignment="1">
      <alignment horizontal="center" vertical="top" wrapText="1"/>
    </xf>
    <xf numFmtId="0" fontId="0" fillId="0" borderId="2" xfId="0" applyBorder="1"/>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1" xfId="0" applyFont="1" applyFill="1" applyBorder="1" applyAlignment="1">
      <alignment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vertical="top" wrapText="1"/>
    </xf>
    <xf numFmtId="0" fontId="3" fillId="3" borderId="1" xfId="0" applyFont="1" applyFill="1" applyBorder="1"/>
    <xf numFmtId="0" fontId="3" fillId="3" borderId="1" xfId="0" applyFont="1" applyFill="1" applyBorder="1" applyAlignment="1">
      <alignment horizontal="center" vertical="top" wrapText="1"/>
    </xf>
    <xf numFmtId="0" fontId="3" fillId="3" borderId="1" xfId="0" applyFont="1" applyFill="1" applyBorder="1" applyAlignment="1">
      <alignment vertical="top" wrapText="1"/>
    </xf>
    <xf numFmtId="0" fontId="3" fillId="0" borderId="1" xfId="0" applyFont="1" applyBorder="1" applyAlignment="1">
      <alignment horizontal="justify"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Border="1"/>
    <xf numFmtId="0" fontId="0" fillId="0" borderId="1" xfId="0" applyFill="1" applyBorder="1" applyAlignment="1">
      <alignment horizontal="justify" vertical="top" wrapText="1"/>
    </xf>
    <xf numFmtId="0" fontId="0" fillId="3" borderId="3" xfId="0" applyFill="1" applyBorder="1" applyAlignment="1">
      <alignment horizontal="left" vertical="top" wrapText="1"/>
    </xf>
    <xf numFmtId="0" fontId="3" fillId="2" borderId="3" xfId="0" applyFont="1" applyFill="1" applyBorder="1" applyAlignment="1">
      <alignment horizontal="left" vertical="top" wrapText="1"/>
    </xf>
    <xf numFmtId="1" fontId="3" fillId="3" borderId="1" xfId="0" applyNumberFormat="1" applyFont="1" applyFill="1" applyBorder="1" applyAlignment="1">
      <alignment horizontal="center" vertical="top" wrapText="1"/>
    </xf>
    <xf numFmtId="0" fontId="3" fillId="3" borderId="1" xfId="0" applyFont="1" applyFill="1" applyBorder="1" applyAlignment="1">
      <alignment horizontal="justify" vertical="top" wrapText="1"/>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0" fontId="4" fillId="0" borderId="1" xfId="0"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4" fillId="0" borderId="1" xfId="0" applyFont="1" applyFill="1" applyBorder="1" applyAlignment="1">
      <alignmen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0" fillId="4" borderId="1" xfId="0" applyFill="1" applyBorder="1" applyAlignment="1">
      <alignment vertical="top" wrapText="1"/>
    </xf>
    <xf numFmtId="0" fontId="0" fillId="0" borderId="1" xfId="0" applyFill="1" applyBorder="1"/>
    <xf numFmtId="0" fontId="0" fillId="0" borderId="0" xfId="0" applyFill="1" applyAlignment="1">
      <alignment horizontal="center" vertical="top" wrapText="1"/>
    </xf>
    <xf numFmtId="0" fontId="0" fillId="0" borderId="0" xfId="0" applyFill="1"/>
    <xf numFmtId="0" fontId="4" fillId="2" borderId="1" xfId="0" applyFont="1" applyFill="1" applyBorder="1" applyAlignment="1">
      <alignment vertical="top" wrapText="1"/>
    </xf>
    <xf numFmtId="0" fontId="0" fillId="4" borderId="1" xfId="0" applyFill="1" applyBorder="1" applyAlignment="1">
      <alignment horizontal="center" vertical="top" wrapText="1"/>
    </xf>
    <xf numFmtId="0" fontId="0" fillId="2" borderId="1" xfId="0" applyFill="1" applyBorder="1" applyAlignment="1">
      <alignment horizontal="center" vertical="top" wrapText="1"/>
    </xf>
    <xf numFmtId="0" fontId="0" fillId="2" borderId="1" xfId="0" applyFill="1" applyBorder="1" applyAlignment="1">
      <alignment horizontal="justify" vertical="top" wrapText="1"/>
    </xf>
    <xf numFmtId="0" fontId="4" fillId="3"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justify" vertical="top" wrapText="1"/>
    </xf>
    <xf numFmtId="2" fontId="0" fillId="4" borderId="1" xfId="0" applyNumberFormat="1" applyFill="1" applyBorder="1" applyAlignment="1">
      <alignment horizontal="center" vertical="top" wrapText="1"/>
    </xf>
    <xf numFmtId="0" fontId="4" fillId="2" borderId="1" xfId="0" applyFont="1" applyFill="1" applyBorder="1" applyAlignment="1">
      <alignment horizontal="center" vertical="top" wrapText="1"/>
    </xf>
    <xf numFmtId="0" fontId="0" fillId="4" borderId="1" xfId="0" applyFill="1" applyBorder="1"/>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1" fontId="0" fillId="0" borderId="1" xfId="0" applyNumberFormat="1" applyFill="1" applyBorder="1" applyAlignment="1">
      <alignment horizontal="center" vertical="top" wrapText="1"/>
    </xf>
    <xf numFmtId="0" fontId="4" fillId="3" borderId="1" xfId="0" applyFont="1" applyFill="1" applyBorder="1" applyAlignment="1">
      <alignment horizontal="justify" vertical="top" wrapText="1"/>
    </xf>
    <xf numFmtId="0" fontId="4" fillId="3" borderId="1" xfId="0" applyFont="1" applyFill="1" applyBorder="1"/>
    <xf numFmtId="164" fontId="4" fillId="3" borderId="1" xfId="0" applyNumberFormat="1" applyFont="1" applyFill="1" applyBorder="1" applyAlignment="1">
      <alignment horizontal="center" vertical="top" wrapText="1"/>
    </xf>
    <xf numFmtId="0" fontId="0" fillId="2" borderId="3" xfId="0" applyFill="1" applyBorder="1" applyAlignment="1">
      <alignment horizontal="left"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3" xfId="0" applyFill="1" applyBorder="1" applyAlignment="1">
      <alignment horizontal="left" vertical="top" wrapText="1"/>
    </xf>
    <xf numFmtId="1" fontId="0" fillId="4" borderId="1" xfId="0" applyNumberFormat="1" applyFill="1" applyBorder="1" applyAlignment="1">
      <alignment horizontal="center" vertical="top" wrapText="1"/>
    </xf>
    <xf numFmtId="0" fontId="4" fillId="4" borderId="1" xfId="0" applyFont="1" applyFill="1" applyBorder="1" applyAlignment="1">
      <alignment horizontal="center" vertical="top" wrapText="1"/>
    </xf>
    <xf numFmtId="0" fontId="4" fillId="4" borderId="1" xfId="0" applyFont="1" applyFill="1" applyBorder="1" applyAlignment="1">
      <alignment vertical="top" wrapText="1"/>
    </xf>
    <xf numFmtId="1" fontId="4" fillId="4" borderId="1" xfId="0" applyNumberFormat="1" applyFont="1" applyFill="1" applyBorder="1" applyAlignment="1">
      <alignment horizontal="center" vertical="top" wrapText="1"/>
    </xf>
    <xf numFmtId="164" fontId="0" fillId="4" borderId="1" xfId="0" applyNumberFormat="1" applyFill="1" applyBorder="1" applyAlignment="1">
      <alignment horizontal="center" vertical="top" wrapText="1"/>
    </xf>
    <xf numFmtId="0" fontId="0" fillId="4" borderId="3" xfId="0" applyFill="1" applyBorder="1" applyAlignment="1">
      <alignment horizontal="left" vertical="top" wrapText="1"/>
    </xf>
    <xf numFmtId="164" fontId="4" fillId="4"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16" fontId="1" fillId="0" borderId="1" xfId="0" applyNumberFormat="1" applyFont="1" applyBorder="1" applyAlignment="1">
      <alignment horizontal="center" vertical="top" wrapText="1"/>
    </xf>
    <xf numFmtId="14" fontId="4" fillId="0" borderId="1" xfId="0" applyNumberFormat="1" applyFont="1" applyFill="1" applyBorder="1" applyAlignment="1">
      <alignment horizontal="center" vertical="top" wrapText="1"/>
    </xf>
    <xf numFmtId="0" fontId="7" fillId="0" borderId="1" xfId="0" applyFont="1" applyFill="1" applyBorder="1" applyAlignment="1">
      <alignment horizontal="justify" vertical="top" wrapText="1"/>
    </xf>
    <xf numFmtId="16" fontId="0" fillId="0" borderId="1" xfId="0" applyNumberFormat="1" applyBorder="1" applyAlignment="1">
      <alignment horizontal="center" vertical="top" wrapText="1"/>
    </xf>
    <xf numFmtId="0" fontId="0" fillId="0" borderId="1" xfId="0" applyFont="1" applyBorder="1" applyAlignment="1">
      <alignment horizontal="justify" vertical="top" wrapText="1"/>
    </xf>
    <xf numFmtId="0" fontId="7" fillId="0" borderId="1" xfId="0" applyFont="1" applyFill="1" applyBorder="1" applyAlignment="1">
      <alignment horizontal="center" vertical="top" wrapText="1"/>
    </xf>
    <xf numFmtId="0" fontId="0" fillId="0" borderId="0" xfId="0" applyAlignment="1">
      <alignment wrapText="1"/>
    </xf>
    <xf numFmtId="0" fontId="1" fillId="0" borderId="1" xfId="0" applyFont="1" applyBorder="1" applyAlignment="1">
      <alignment wrapText="1"/>
    </xf>
    <xf numFmtId="0" fontId="0" fillId="0" borderId="1" xfId="0" applyFill="1" applyBorder="1" applyAlignment="1">
      <alignment horizontal="justify" vertical="top"/>
    </xf>
    <xf numFmtId="0" fontId="0" fillId="0" borderId="1" xfId="0" applyBorder="1" applyAlignment="1">
      <alignment horizontal="justify" vertical="top"/>
    </xf>
    <xf numFmtId="0" fontId="1" fillId="0" borderId="1" xfId="0" applyFont="1" applyBorder="1" applyAlignment="1">
      <alignment horizontal="justify" vertical="top"/>
    </xf>
    <xf numFmtId="0" fontId="0" fillId="0" borderId="1" xfId="0" applyFont="1" applyBorder="1" applyAlignment="1">
      <alignment horizontal="justify" vertical="top"/>
    </xf>
    <xf numFmtId="0" fontId="4" fillId="0" borderId="3" xfId="0" applyFont="1" applyBorder="1" applyAlignment="1">
      <alignment horizontal="center" vertical="top" wrapText="1"/>
    </xf>
    <xf numFmtId="0" fontId="4" fillId="0" borderId="3" xfId="0" applyFont="1" applyBorder="1" applyAlignment="1">
      <alignment horizontal="justify"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justify" vertical="top" wrapText="1"/>
    </xf>
    <xf numFmtId="2" fontId="4" fillId="0" borderId="0" xfId="0" applyNumberFormat="1" applyFont="1" applyFill="1" applyBorder="1" applyAlignment="1" applyProtection="1">
      <alignment horizontal="center" vertical="top" wrapText="1"/>
      <protection hidden="1"/>
    </xf>
    <xf numFmtId="0" fontId="0" fillId="0" borderId="0" xfId="0" applyBorder="1"/>
    <xf numFmtId="0" fontId="0" fillId="0" borderId="0" xfId="0" applyFont="1" applyFill="1" applyBorder="1" applyAlignment="1">
      <alignment horizontal="center" vertical="top" wrapText="1"/>
    </xf>
    <xf numFmtId="0" fontId="0" fillId="0" borderId="0" xfId="0" applyFill="1" applyBorder="1" applyAlignment="1">
      <alignment horizontal="justify" vertical="top" wrapText="1"/>
    </xf>
    <xf numFmtId="0" fontId="1" fillId="0" borderId="0" xfId="0" applyFont="1" applyBorder="1" applyAlignment="1">
      <alignment horizontal="center" vertical="top" wrapText="1"/>
    </xf>
    <xf numFmtId="0" fontId="1" fillId="0" borderId="0" xfId="0" applyFont="1" applyBorder="1" applyAlignment="1">
      <alignment horizontal="justify" vertical="top" wrapText="1"/>
    </xf>
    <xf numFmtId="0" fontId="4" fillId="0" borderId="0" xfId="0" applyFont="1" applyBorder="1" applyAlignment="1">
      <alignment horizontal="center" vertical="top" wrapText="1"/>
    </xf>
    <xf numFmtId="0" fontId="4" fillId="0" borderId="0" xfId="0" applyFont="1" applyBorder="1" applyAlignment="1">
      <alignment horizontal="justify" vertical="top" wrapText="1"/>
    </xf>
    <xf numFmtId="14" fontId="7" fillId="0" borderId="1" xfId="0" applyNumberFormat="1" applyFont="1" applyFill="1" applyBorder="1" applyAlignment="1">
      <alignment horizontal="center" vertical="top" wrapText="1"/>
    </xf>
    <xf numFmtId="0" fontId="0" fillId="5" borderId="1" xfId="0" applyFill="1" applyBorder="1" applyAlignment="1">
      <alignment horizontal="center" vertical="top" wrapText="1"/>
    </xf>
    <xf numFmtId="0" fontId="0" fillId="5" borderId="1" xfId="0" applyFill="1" applyBorder="1" applyAlignment="1">
      <alignment horizontal="justify" vertical="top" wrapText="1"/>
    </xf>
    <xf numFmtId="0" fontId="0" fillId="5" borderId="0" xfId="0" applyFill="1"/>
    <xf numFmtId="0" fontId="1" fillId="5" borderId="1" xfId="0" applyFont="1" applyFill="1" applyBorder="1" applyAlignment="1">
      <alignment horizontal="justify" vertical="top" wrapText="1"/>
    </xf>
    <xf numFmtId="0" fontId="0" fillId="0" borderId="1" xfId="0" applyFill="1" applyBorder="1" applyAlignment="1">
      <alignment wrapText="1"/>
    </xf>
    <xf numFmtId="0" fontId="4" fillId="0" borderId="1" xfId="0" applyFont="1" applyFill="1" applyBorder="1" applyAlignment="1">
      <alignment horizontal="justify" vertical="top"/>
    </xf>
    <xf numFmtId="0" fontId="1" fillId="0" borderId="3" xfId="0" applyFont="1" applyBorder="1" applyAlignment="1">
      <alignment horizontal="justify" vertical="top" wrapText="1"/>
    </xf>
    <xf numFmtId="0" fontId="0" fillId="0" borderId="0" xfId="0" applyFont="1" applyAlignment="1">
      <alignment wrapText="1"/>
    </xf>
    <xf numFmtId="0" fontId="0" fillId="5" borderId="2" xfId="0" applyFill="1" applyBorder="1" applyAlignment="1">
      <alignment horizontal="justify" vertical="top" wrapText="1"/>
    </xf>
    <xf numFmtId="0" fontId="1" fillId="2" borderId="1" xfId="0" applyFont="1" applyFill="1" applyBorder="1" applyAlignment="1">
      <alignment vertical="top" wrapText="1"/>
    </xf>
    <xf numFmtId="0" fontId="0" fillId="0" borderId="5" xfId="0" applyFill="1" applyBorder="1" applyAlignment="1">
      <alignment horizontal="center" vertical="top" wrapText="1"/>
    </xf>
    <xf numFmtId="0" fontId="0" fillId="0" borderId="2" xfId="0" applyFill="1" applyBorder="1" applyAlignment="1">
      <alignment horizontal="justify" vertical="top" wrapText="1"/>
    </xf>
    <xf numFmtId="0" fontId="0" fillId="6" borderId="1" xfId="0" applyFill="1" applyBorder="1" applyAlignment="1">
      <alignment horizontal="justify" vertical="top" wrapText="1"/>
    </xf>
    <xf numFmtId="0" fontId="0" fillId="2" borderId="2" xfId="0" applyFill="1" applyBorder="1" applyAlignment="1">
      <alignment horizontal="center" vertical="top" wrapText="1"/>
    </xf>
    <xf numFmtId="0" fontId="0" fillId="2" borderId="5" xfId="0" applyNumberFormat="1" applyFill="1" applyBorder="1" applyAlignment="1">
      <alignment horizontal="center" vertical="top" wrapText="1"/>
    </xf>
    <xf numFmtId="0" fontId="0" fillId="2" borderId="1" xfId="0" applyNumberFormat="1" applyFill="1" applyBorder="1" applyAlignment="1">
      <alignment horizontal="center" vertical="top" wrapText="1"/>
    </xf>
    <xf numFmtId="0" fontId="0" fillId="2" borderId="0" xfId="0" applyFill="1"/>
    <xf numFmtId="0" fontId="0" fillId="2" borderId="1" xfId="0" applyFill="1" applyBorder="1" applyAlignment="1">
      <alignment horizontal="left" vertical="top" wrapText="1" indent="1"/>
    </xf>
    <xf numFmtId="0" fontId="0" fillId="2" borderId="1" xfId="0" applyFont="1" applyFill="1" applyBorder="1" applyAlignment="1">
      <alignment horizontal="left" vertical="top" wrapText="1" indent="1"/>
    </xf>
    <xf numFmtId="0" fontId="0" fillId="2" borderId="0" xfId="0" applyFill="1" applyAlignment="1">
      <alignment horizontal="center"/>
    </xf>
    <xf numFmtId="0" fontId="0" fillId="2" borderId="0" xfId="0" applyFont="1" applyFill="1" applyAlignment="1">
      <alignment wrapText="1"/>
    </xf>
    <xf numFmtId="0" fontId="0" fillId="2" borderId="1" xfId="0" applyFont="1" applyFill="1" applyBorder="1" applyAlignment="1">
      <alignment wrapText="1"/>
    </xf>
    <xf numFmtId="0" fontId="1" fillId="3" borderId="1" xfId="0" applyFont="1" applyFill="1" applyBorder="1" applyAlignment="1">
      <alignment horizontal="justify" vertical="top" wrapText="1"/>
    </xf>
    <xf numFmtId="0" fontId="0" fillId="3" borderId="1" xfId="0" applyFont="1" applyFill="1" applyBorder="1" applyAlignment="1">
      <alignment horizontal="center" vertical="top" wrapText="1"/>
    </xf>
    <xf numFmtId="0" fontId="0" fillId="0" borderId="0" xfId="0" applyAlignment="1">
      <alignment horizontal="center" vertical="center"/>
    </xf>
    <xf numFmtId="0" fontId="0" fillId="5" borderId="1" xfId="0" applyFill="1" applyBorder="1" applyAlignment="1">
      <alignment horizontal="center" vertical="center"/>
    </xf>
    <xf numFmtId="1" fontId="0" fillId="2" borderId="1" xfId="0" applyNumberFormat="1" applyFill="1" applyBorder="1" applyAlignment="1">
      <alignment horizontal="center" vertical="center" wrapText="1"/>
    </xf>
    <xf numFmtId="2" fontId="4" fillId="2"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3" borderId="1" xfId="0" applyFill="1" applyBorder="1" applyAlignment="1">
      <alignment horizontal="center" vertical="center"/>
    </xf>
    <xf numFmtId="0" fontId="0" fillId="0" borderId="0" xfId="0" applyBorder="1" applyAlignment="1">
      <alignment horizontal="center" vertical="center"/>
    </xf>
    <xf numFmtId="2" fontId="0" fillId="0" borderId="1" xfId="0" applyNumberFormat="1" applyBorder="1" applyAlignment="1">
      <alignment horizontal="center" vertical="center"/>
    </xf>
    <xf numFmtId="2" fontId="4" fillId="0" borderId="8" xfId="0" applyNumberFormat="1" applyFont="1" applyFill="1" applyBorder="1" applyAlignment="1" applyProtection="1">
      <alignment horizontal="center" vertical="top" wrapText="1"/>
      <protection hidden="1"/>
    </xf>
    <xf numFmtId="0" fontId="0" fillId="0" borderId="0" xfId="0" applyFill="1" applyAlignment="1">
      <alignment horizontal="center"/>
    </xf>
    <xf numFmtId="0" fontId="4" fillId="0" borderId="1" xfId="0" applyFont="1" applyFill="1" applyBorder="1" applyAlignment="1">
      <alignment horizontal="center" vertical="center"/>
    </xf>
    <xf numFmtId="2" fontId="4" fillId="0" borderId="1" xfId="0" applyNumberFormat="1" applyFont="1" applyFill="1" applyBorder="1" applyAlignment="1" applyProtection="1">
      <alignment horizontal="center" vertical="center" wrapText="1"/>
      <protection hidden="1"/>
    </xf>
    <xf numFmtId="2" fontId="4" fillId="0" borderId="1" xfId="0" applyNumberFormat="1" applyFont="1" applyBorder="1" applyAlignment="1" applyProtection="1">
      <alignment horizontal="center" vertical="center" wrapText="1"/>
      <protection hidden="1"/>
    </xf>
    <xf numFmtId="2" fontId="4" fillId="5" borderId="1" xfId="0" applyNumberFormat="1" applyFont="1" applyFill="1" applyBorder="1" applyAlignment="1" applyProtection="1">
      <alignment horizontal="center" vertical="center" wrapText="1"/>
      <protection hidden="1"/>
    </xf>
    <xf numFmtId="0" fontId="0" fillId="0" borderId="0" xfId="0"/>
    <xf numFmtId="0" fontId="1" fillId="0" borderId="1" xfId="0" applyFont="1" applyBorder="1" applyAlignment="1">
      <alignment horizontal="center" vertical="center" wrapText="1"/>
    </xf>
    <xf numFmtId="0" fontId="0" fillId="0" borderId="1" xfId="0" applyFill="1" applyBorder="1" applyAlignment="1">
      <alignment horizontal="center" vertical="top" wrapText="1"/>
    </xf>
    <xf numFmtId="0" fontId="1" fillId="0" borderId="1" xfId="0" applyFont="1" applyBorder="1" applyAlignment="1">
      <alignment horizontal="justify" vertical="top" wrapText="1"/>
    </xf>
    <xf numFmtId="0" fontId="0" fillId="0" borderId="1" xfId="0" applyBorder="1" applyAlignment="1">
      <alignment horizontal="justify" vertical="top" wrapText="1"/>
    </xf>
    <xf numFmtId="0" fontId="0" fillId="0" borderId="1" xfId="0" applyFill="1" applyBorder="1" applyAlignment="1">
      <alignment horizontal="justify" vertical="top" wrapText="1"/>
    </xf>
    <xf numFmtId="0" fontId="0" fillId="0" borderId="0" xfId="0" applyFill="1"/>
    <xf numFmtId="0" fontId="1" fillId="0" borderId="1" xfId="0" applyFont="1" applyFill="1" applyBorder="1" applyAlignment="1">
      <alignment horizontal="justify" vertical="top" wrapText="1"/>
    </xf>
    <xf numFmtId="0" fontId="0" fillId="0" borderId="2" xfId="0" applyFill="1" applyBorder="1" applyAlignment="1">
      <alignment horizontal="center" vertical="top" wrapText="1"/>
    </xf>
    <xf numFmtId="0" fontId="0" fillId="0" borderId="1" xfId="0" applyBorder="1" applyAlignment="1">
      <alignment horizontal="center" vertical="center" wrapText="1"/>
    </xf>
    <xf numFmtId="0" fontId="0" fillId="0" borderId="0" xfId="0" applyBorder="1"/>
    <xf numFmtId="0" fontId="1" fillId="0" borderId="1" xfId="0" applyFont="1" applyFill="1" applyBorder="1" applyAlignment="1">
      <alignment horizontal="center" vertical="center" wrapText="1"/>
    </xf>
    <xf numFmtId="0" fontId="0" fillId="6" borderId="1" xfId="0" applyFill="1" applyBorder="1" applyAlignment="1">
      <alignment horizontal="justify" vertical="top"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2" xfId="0" applyFill="1" applyBorder="1" applyAlignment="1">
      <alignment horizontal="center" vertical="center" wrapText="1"/>
    </xf>
    <xf numFmtId="2" fontId="0" fillId="5" borderId="1" xfId="0" applyNumberFormat="1" applyFill="1" applyBorder="1" applyAlignment="1">
      <alignment horizontal="center" vertical="center"/>
    </xf>
    <xf numFmtId="2" fontId="0" fillId="5" borderId="1" xfId="0" applyNumberFormat="1" applyFill="1" applyBorder="1" applyAlignment="1" applyProtection="1">
      <alignment horizontal="center" vertical="center" wrapText="1"/>
      <protection hidden="1"/>
    </xf>
    <xf numFmtId="2" fontId="4" fillId="2" borderId="1" xfId="0" applyNumberFormat="1" applyFont="1" applyFill="1" applyBorder="1" applyAlignment="1" applyProtection="1">
      <alignment horizontal="center" vertical="center" wrapText="1"/>
      <protection hidden="1"/>
    </xf>
    <xf numFmtId="2" fontId="0" fillId="2" borderId="1" xfId="0" applyNumberFormat="1" applyFill="1" applyBorder="1" applyAlignment="1">
      <alignment horizontal="center" vertical="center"/>
    </xf>
    <xf numFmtId="1" fontId="0" fillId="2" borderId="5" xfId="0" applyNumberForma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0" fillId="0" borderId="1" xfId="0" applyNumberFormat="1" applyBorder="1" applyAlignment="1" applyProtection="1">
      <alignment horizontal="center" vertical="center" wrapText="1"/>
      <protection hidden="1"/>
    </xf>
    <xf numFmtId="2" fontId="0" fillId="0" borderId="1" xfId="0" applyNumberFormat="1" applyFill="1" applyBorder="1" applyAlignment="1" applyProtection="1">
      <alignment horizontal="center" vertical="center" wrapText="1"/>
      <protection hidden="1"/>
    </xf>
    <xf numFmtId="2" fontId="0" fillId="0" borderId="1" xfId="0" applyNumberFormat="1" applyFill="1" applyBorder="1" applyAlignment="1">
      <alignment horizontal="center" vertical="center" wrapText="1"/>
    </xf>
    <xf numFmtId="2" fontId="0" fillId="2" borderId="1" xfId="0" applyNumberFormat="1" applyFill="1" applyBorder="1" applyAlignment="1" applyProtection="1">
      <alignment horizontal="center" vertical="center" wrapText="1"/>
      <protection hidden="1"/>
    </xf>
    <xf numFmtId="4" fontId="0" fillId="0" borderId="1" xfId="0" applyNumberFormat="1" applyFill="1" applyBorder="1" applyAlignment="1" applyProtection="1">
      <alignment horizontal="center" vertical="center" wrapText="1"/>
      <protection hidden="1"/>
    </xf>
    <xf numFmtId="164" fontId="0" fillId="0" borderId="1" xfId="0" applyNumberFormat="1" applyBorder="1" applyAlignment="1" applyProtection="1">
      <alignment horizontal="center" vertical="center" wrapText="1"/>
      <protection hidden="1"/>
    </xf>
    <xf numFmtId="164" fontId="0" fillId="0" borderId="1" xfId="0" applyNumberFormat="1" applyFill="1" applyBorder="1" applyAlignment="1" applyProtection="1">
      <alignment horizontal="center" vertical="center" wrapText="1"/>
      <protection hidden="1"/>
    </xf>
    <xf numFmtId="0" fontId="0" fillId="0" borderId="0" xfId="0" applyFont="1" applyFill="1" applyAlignment="1">
      <alignment wrapText="1"/>
    </xf>
    <xf numFmtId="164" fontId="0" fillId="0" borderId="8" xfId="0" applyNumberFormat="1" applyFill="1" applyBorder="1" applyAlignment="1" applyProtection="1">
      <alignment horizontal="center" vertical="top" wrapText="1"/>
      <protection hidden="1"/>
    </xf>
    <xf numFmtId="0" fontId="1" fillId="0" borderId="0" xfId="0" applyFont="1" applyAlignment="1">
      <alignment horizontal="center" vertical="center"/>
    </xf>
    <xf numFmtId="164" fontId="0" fillId="0" borderId="2" xfId="0" applyNumberFormat="1" applyFill="1" applyBorder="1" applyAlignment="1" applyProtection="1">
      <alignment horizontal="center" vertical="center" wrapText="1"/>
      <protection hidden="1"/>
    </xf>
    <xf numFmtId="164" fontId="0" fillId="0" borderId="1" xfId="0" applyNumberFormat="1" applyBorder="1" applyAlignment="1">
      <alignment horizontal="center" vertical="center" wrapText="1"/>
    </xf>
    <xf numFmtId="164" fontId="0" fillId="0" borderId="1" xfId="0" applyNumberForma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1" xfId="0" applyNumberFormat="1" applyFont="1" applyFill="1" applyBorder="1" applyAlignment="1">
      <alignment horizontal="center" vertical="center" wrapText="1"/>
    </xf>
    <xf numFmtId="164" fontId="0" fillId="3" borderId="1" xfId="0" applyNumberFormat="1" applyFill="1" applyBorder="1" applyAlignment="1">
      <alignment horizontal="center" vertical="center" wrapText="1"/>
    </xf>
    <xf numFmtId="2" fontId="4" fillId="0" borderId="0" xfId="0" applyNumberFormat="1" applyFont="1" applyFill="1" applyBorder="1" applyAlignment="1" applyProtection="1">
      <alignment horizontal="center" vertical="center" wrapText="1"/>
      <protection hidden="1"/>
    </xf>
    <xf numFmtId="164" fontId="0" fillId="0" borderId="0" xfId="0" applyNumberFormat="1" applyFill="1" applyBorder="1" applyAlignment="1">
      <alignment horizontal="center" vertical="center" wrapText="1"/>
    </xf>
    <xf numFmtId="164" fontId="0" fillId="0" borderId="0" xfId="0" applyNumberFormat="1" applyBorder="1" applyAlignment="1">
      <alignment horizontal="center" vertical="center" wrapText="1"/>
    </xf>
    <xf numFmtId="2" fontId="4" fillId="0" borderId="0" xfId="0" applyNumberFormat="1" applyFont="1" applyBorder="1" applyAlignment="1" applyProtection="1">
      <alignment horizontal="center" vertical="center" wrapText="1"/>
      <protection hidden="1"/>
    </xf>
    <xf numFmtId="164" fontId="4" fillId="0" borderId="3" xfId="0" applyNumberFormat="1" applyFont="1" applyBorder="1" applyAlignment="1">
      <alignment horizontal="center" vertical="center" wrapText="1"/>
    </xf>
    <xf numFmtId="0" fontId="10" fillId="0" borderId="0" xfId="0" applyFont="1" applyBorder="1" applyAlignment="1">
      <alignment horizontal="center" vertical="top" wrapText="1"/>
    </xf>
    <xf numFmtId="0" fontId="0" fillId="2" borderId="5" xfId="0" applyFill="1" applyBorder="1" applyAlignment="1">
      <alignment horizontal="center" vertical="top" wrapText="1"/>
    </xf>
    <xf numFmtId="0" fontId="1" fillId="2" borderId="5" xfId="0" applyFont="1" applyFill="1" applyBorder="1" applyAlignment="1">
      <alignment horizontal="center" vertical="top" wrapText="1"/>
    </xf>
    <xf numFmtId="2" fontId="4" fillId="5" borderId="2" xfId="0" applyNumberFormat="1" applyFont="1" applyFill="1" applyBorder="1" applyAlignment="1" applyProtection="1">
      <alignment horizontal="center" vertical="center" wrapText="1"/>
      <protection hidden="1"/>
    </xf>
    <xf numFmtId="2" fontId="4" fillId="2" borderId="4" xfId="0" applyNumberFormat="1" applyFont="1" applyFill="1" applyBorder="1" applyAlignment="1" applyProtection="1">
      <alignment horizontal="center" vertical="center" wrapText="1"/>
      <protection hidden="1"/>
    </xf>
    <xf numFmtId="2" fontId="4" fillId="2" borderId="3" xfId="0" applyNumberFormat="1" applyFont="1" applyFill="1" applyBorder="1" applyAlignment="1" applyProtection="1">
      <alignment horizontal="center" vertical="center" wrapText="1"/>
      <protection hidden="1"/>
    </xf>
    <xf numFmtId="2" fontId="0" fillId="0" borderId="3" xfId="0" applyNumberFormat="1" applyBorder="1" applyAlignment="1" applyProtection="1">
      <alignment horizontal="center" vertical="center" wrapText="1"/>
      <protection hidden="1"/>
    </xf>
    <xf numFmtId="2" fontId="4" fillId="0" borderId="2" xfId="0" applyNumberFormat="1" applyFont="1" applyFill="1" applyBorder="1" applyAlignment="1" applyProtection="1">
      <alignment horizontal="center" vertical="center" wrapText="1"/>
      <protection hidden="1"/>
    </xf>
    <xf numFmtId="2" fontId="4" fillId="0" borderId="7" xfId="0" applyNumberFormat="1" applyFont="1" applyFill="1" applyBorder="1" applyAlignment="1" applyProtection="1">
      <alignment horizontal="center" vertical="center" wrapText="1"/>
      <protection hidden="1"/>
    </xf>
    <xf numFmtId="0" fontId="0" fillId="0" borderId="1"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3" xfId="0" applyBorder="1" applyAlignment="1">
      <alignment horizontal="center" vertical="center"/>
    </xf>
    <xf numFmtId="0" fontId="4"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Fill="1" applyBorder="1" applyAlignment="1">
      <alignment horizontal="center" vertical="center" wrapText="1"/>
    </xf>
    <xf numFmtId="2" fontId="0" fillId="2" borderId="0" xfId="0" applyNumberFormat="1" applyFill="1" applyAlignment="1">
      <alignment horizontal="center"/>
    </xf>
    <xf numFmtId="2" fontId="4" fillId="2" borderId="1" xfId="0" applyNumberFormat="1" applyFon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4" applyNumberFormat="1" applyFont="1" applyFill="1" applyBorder="1" applyAlignment="1">
      <alignment horizontal="center" vertical="center"/>
    </xf>
    <xf numFmtId="2" fontId="0" fillId="2" borderId="0" xfId="0" applyNumberFormat="1" applyFill="1" applyAlignment="1">
      <alignment horizontal="center" vertical="center"/>
    </xf>
    <xf numFmtId="0" fontId="1" fillId="0" borderId="1" xfId="0" applyFont="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0" fillId="0" borderId="0" xfId="0" applyFill="1" applyBorder="1" applyAlignment="1" applyProtection="1">
      <alignment horizontal="left" vertical="top" wrapText="1"/>
      <protection hidden="1"/>
    </xf>
    <xf numFmtId="0" fontId="1" fillId="0" borderId="0" xfId="0" applyFont="1" applyBorder="1" applyAlignment="1">
      <alignment horizont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0" fillId="0" borderId="0" xfId="0" applyFont="1" applyFill="1" applyBorder="1" applyAlignment="1">
      <alignment horizontal="left" vertical="top" wrapText="1"/>
    </xf>
    <xf numFmtId="0" fontId="2" fillId="0" borderId="0" xfId="0" applyFont="1" applyAlignment="1">
      <alignment horizontal="center"/>
    </xf>
    <xf numFmtId="0" fontId="1" fillId="0" borderId="1" xfId="0" applyFont="1" applyFill="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2" xfId="0" applyFill="1" applyBorder="1" applyAlignment="1">
      <alignment horizontal="center" vertical="top" wrapText="1"/>
    </xf>
    <xf numFmtId="0" fontId="0" fillId="0" borderId="4" xfId="0" applyFill="1" applyBorder="1" applyAlignment="1">
      <alignment horizontal="center" vertical="top" wrapText="1"/>
    </xf>
    <xf numFmtId="0" fontId="0" fillId="0" borderId="3" xfId="0" applyFill="1" applyBorder="1" applyAlignment="1">
      <alignment horizontal="center"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3"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2" xfId="0" applyFill="1" applyBorder="1" applyAlignment="1">
      <alignment horizontal="center"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cellXfs>
  <cellStyles count="5">
    <cellStyle name="Normal" xfId="3"/>
    <cellStyle name="Обычный" xfId="0" builtinId="0"/>
    <cellStyle name="Обычный 2" xfId="1"/>
    <cellStyle name="Обычный 3" xfId="2"/>
    <cellStyle name="Процентный" xfId="4" builtinId="5"/>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3:L1185"/>
  <sheetViews>
    <sheetView tabSelected="1" zoomScale="85" zoomScaleNormal="85" workbookViewId="0">
      <pane xSplit="2" ySplit="8" topLeftCell="C9" activePane="bottomRight" state="frozen"/>
      <selection pane="topRight" activeCell="C1" sqref="C1"/>
      <selection pane="bottomLeft" activeCell="A9" sqref="A9"/>
      <selection pane="bottomRight" activeCell="R165" sqref="R165"/>
    </sheetView>
  </sheetViews>
  <sheetFormatPr defaultRowHeight="15"/>
  <cols>
    <col min="1" max="1" width="10.140625" bestFit="1" customWidth="1"/>
    <col min="2" max="2" width="75.140625" customWidth="1"/>
    <col min="3" max="3" width="16.140625" style="159" customWidth="1"/>
    <col min="4" max="6" width="14" style="159" customWidth="1"/>
    <col min="7" max="7" width="15.5703125" style="159" customWidth="1"/>
    <col min="8" max="9" width="13.140625" style="159" customWidth="1"/>
    <col min="10" max="10" width="20.85546875" customWidth="1"/>
  </cols>
  <sheetData>
    <row r="3" spans="1:11" ht="18.75">
      <c r="A3" s="259" t="s">
        <v>0</v>
      </c>
      <c r="B3" s="259"/>
      <c r="C3" s="259"/>
      <c r="D3" s="259"/>
      <c r="E3" s="259"/>
      <c r="F3" s="259"/>
    </row>
    <row r="4" spans="1:11" ht="18.75">
      <c r="A4" s="259" t="s">
        <v>1</v>
      </c>
      <c r="B4" s="259"/>
      <c r="C4" s="259"/>
      <c r="D4" s="259"/>
      <c r="E4" s="259"/>
      <c r="F4" s="259"/>
    </row>
    <row r="5" spans="1:11">
      <c r="A5" s="1"/>
      <c r="B5" s="1"/>
      <c r="C5" s="205"/>
      <c r="D5" s="205"/>
      <c r="E5" s="205"/>
      <c r="F5" s="205"/>
    </row>
    <row r="6" spans="1:11" ht="45">
      <c r="A6" s="4" t="s">
        <v>6</v>
      </c>
      <c r="B6" s="4" t="s">
        <v>156</v>
      </c>
      <c r="C6" s="175" t="s">
        <v>10</v>
      </c>
      <c r="D6" s="175" t="s">
        <v>977</v>
      </c>
      <c r="E6" s="175" t="s">
        <v>978</v>
      </c>
      <c r="F6" s="175" t="s">
        <v>991</v>
      </c>
      <c r="G6" s="175" t="s">
        <v>1031</v>
      </c>
      <c r="H6" s="175" t="s">
        <v>1032</v>
      </c>
      <c r="I6" s="185" t="s">
        <v>1407</v>
      </c>
    </row>
    <row r="7" spans="1:11">
      <c r="A7" s="261" t="s">
        <v>3</v>
      </c>
      <c r="B7" s="262"/>
      <c r="C7" s="262"/>
      <c r="D7" s="262"/>
      <c r="E7" s="262"/>
      <c r="F7" s="262"/>
      <c r="G7" s="262"/>
      <c r="H7" s="262"/>
      <c r="I7" s="263"/>
    </row>
    <row r="8" spans="1:11">
      <c r="A8" s="251" t="s">
        <v>4</v>
      </c>
      <c r="B8" s="252"/>
      <c r="C8" s="252"/>
      <c r="D8" s="252"/>
      <c r="E8" s="252"/>
      <c r="F8" s="252"/>
      <c r="G8" s="252"/>
      <c r="H8" s="252"/>
      <c r="I8" s="253"/>
    </row>
    <row r="9" spans="1:11" ht="30">
      <c r="A9" s="9" t="s">
        <v>7</v>
      </c>
      <c r="B9" s="31" t="s">
        <v>5</v>
      </c>
      <c r="C9" s="188"/>
      <c r="D9" s="188"/>
      <c r="E9" s="188"/>
      <c r="F9" s="188"/>
      <c r="G9" s="188"/>
      <c r="H9" s="188"/>
      <c r="I9" s="188"/>
    </row>
    <row r="10" spans="1:11" ht="135">
      <c r="A10" s="89" t="s">
        <v>2</v>
      </c>
      <c r="B10" s="32" t="s">
        <v>1033</v>
      </c>
      <c r="C10" s="183"/>
      <c r="D10" s="171">
        <v>97.586206896551715</v>
      </c>
      <c r="E10" s="171">
        <v>99.765258215962433</v>
      </c>
      <c r="F10" s="171">
        <v>100</v>
      </c>
      <c r="G10" s="171">
        <v>100</v>
      </c>
      <c r="H10" s="170">
        <v>100</v>
      </c>
      <c r="I10" s="193">
        <v>100</v>
      </c>
    </row>
    <row r="11" spans="1:11">
      <c r="A11" s="83"/>
      <c r="B11" s="60" t="s">
        <v>1034</v>
      </c>
      <c r="C11" s="226" t="s">
        <v>8</v>
      </c>
      <c r="D11" s="171">
        <v>97.586206896551715</v>
      </c>
      <c r="E11" s="171">
        <v>99.765258215962433</v>
      </c>
      <c r="F11" s="171">
        <v>100</v>
      </c>
      <c r="G11" s="171">
        <v>100</v>
      </c>
      <c r="H11" s="167">
        <v>100</v>
      </c>
      <c r="I11" s="193">
        <v>100</v>
      </c>
    </row>
    <row r="12" spans="1:11">
      <c r="A12" s="83"/>
      <c r="B12" s="60" t="s">
        <v>1035</v>
      </c>
      <c r="C12" s="226" t="s">
        <v>8</v>
      </c>
      <c r="D12" s="171">
        <v>93.1</v>
      </c>
      <c r="E12" s="171">
        <v>98</v>
      </c>
      <c r="F12" s="171">
        <v>99.1</v>
      </c>
      <c r="G12" s="171">
        <v>99.1</v>
      </c>
      <c r="H12" s="167">
        <v>99.1</v>
      </c>
      <c r="I12" s="193">
        <v>99.1</v>
      </c>
    </row>
    <row r="13" spans="1:11">
      <c r="A13" s="83"/>
      <c r="B13" s="60" t="s">
        <v>1036</v>
      </c>
      <c r="C13" s="226" t="s">
        <v>8</v>
      </c>
      <c r="D13" s="171">
        <v>97.586206896551715</v>
      </c>
      <c r="E13" s="171">
        <v>99.765258215962433</v>
      </c>
      <c r="F13" s="171">
        <v>100</v>
      </c>
      <c r="G13" s="171">
        <v>100</v>
      </c>
      <c r="H13" s="188">
        <v>100</v>
      </c>
      <c r="I13" s="193">
        <v>100</v>
      </c>
    </row>
    <row r="14" spans="1:11" ht="75">
      <c r="A14" s="83" t="s">
        <v>12</v>
      </c>
      <c r="B14" s="32" t="s">
        <v>1037</v>
      </c>
      <c r="C14" s="183"/>
      <c r="D14" s="171">
        <v>54.803149606299215</v>
      </c>
      <c r="E14" s="171">
        <v>56.358974358974358</v>
      </c>
      <c r="F14" s="171">
        <v>55.764214919144493</v>
      </c>
      <c r="G14" s="171">
        <v>54.395036194415717</v>
      </c>
      <c r="H14" s="163">
        <v>57.06</v>
      </c>
      <c r="I14" s="193">
        <v>52.53</v>
      </c>
    </row>
    <row r="15" spans="1:11">
      <c r="A15" s="83"/>
      <c r="B15" s="60" t="s">
        <v>1034</v>
      </c>
      <c r="C15" s="183" t="s">
        <v>8</v>
      </c>
      <c r="D15" s="172">
        <v>54.803149606299215</v>
      </c>
      <c r="E15" s="172">
        <v>56.358974358974358</v>
      </c>
      <c r="F15" s="172">
        <v>55.764214919144493</v>
      </c>
      <c r="G15" s="172">
        <v>54.395036194415717</v>
      </c>
      <c r="H15" s="167">
        <v>57.06</v>
      </c>
      <c r="I15" s="193">
        <v>52.527684159845933</v>
      </c>
      <c r="J15" s="168"/>
      <c r="K15" s="126"/>
    </row>
    <row r="16" spans="1:11">
      <c r="A16" s="83"/>
      <c r="B16" s="60" t="s">
        <v>1035</v>
      </c>
      <c r="C16" s="183" t="s">
        <v>8</v>
      </c>
      <c r="D16" s="172"/>
      <c r="E16" s="172"/>
      <c r="F16" s="172"/>
      <c r="G16" s="172"/>
      <c r="H16" s="167">
        <v>34.799999999999997</v>
      </c>
      <c r="I16" s="193">
        <v>39.016393442622949</v>
      </c>
    </row>
    <row r="17" spans="1:9">
      <c r="A17" s="83"/>
      <c r="B17" s="60" t="s">
        <v>1036</v>
      </c>
      <c r="C17" s="183" t="s">
        <v>8</v>
      </c>
      <c r="D17" s="172"/>
      <c r="E17" s="172"/>
      <c r="F17" s="172"/>
      <c r="G17" s="172"/>
      <c r="H17" s="167">
        <v>70.44</v>
      </c>
      <c r="I17" s="193">
        <v>58.145875937286981</v>
      </c>
    </row>
    <row r="18" spans="1:9" ht="90" hidden="1">
      <c r="A18" s="83" t="s">
        <v>13</v>
      </c>
      <c r="B18" s="32" t="s">
        <v>1038</v>
      </c>
      <c r="C18" s="183" t="s">
        <v>8</v>
      </c>
      <c r="D18" s="172"/>
      <c r="E18" s="172"/>
      <c r="F18" s="172"/>
      <c r="G18" s="172"/>
      <c r="H18" s="167"/>
      <c r="I18" s="193"/>
    </row>
    <row r="19" spans="1:9" s="137" customFormat="1" ht="45" hidden="1">
      <c r="A19" s="83" t="s">
        <v>1039</v>
      </c>
      <c r="B19" s="136" t="s">
        <v>1040</v>
      </c>
      <c r="C19" s="227"/>
      <c r="D19" s="173"/>
      <c r="E19" s="173"/>
      <c r="F19" s="173"/>
      <c r="G19" s="173"/>
      <c r="H19" s="190"/>
      <c r="I19" s="193"/>
    </row>
    <row r="20" spans="1:9" s="137" customFormat="1" hidden="1">
      <c r="A20" s="83"/>
      <c r="B20" s="136" t="s">
        <v>1041</v>
      </c>
      <c r="C20" s="227" t="s">
        <v>747</v>
      </c>
      <c r="D20" s="173"/>
      <c r="E20" s="173"/>
      <c r="F20" s="173"/>
      <c r="G20" s="173"/>
      <c r="H20" s="190"/>
      <c r="I20" s="193"/>
    </row>
    <row r="21" spans="1:9" s="137" customFormat="1" hidden="1">
      <c r="A21" s="83"/>
      <c r="B21" s="136" t="s">
        <v>1042</v>
      </c>
      <c r="C21" s="227" t="s">
        <v>747</v>
      </c>
      <c r="D21" s="173"/>
      <c r="E21" s="173"/>
      <c r="F21" s="173"/>
      <c r="G21" s="173"/>
      <c r="H21" s="190"/>
      <c r="I21" s="193"/>
    </row>
    <row r="22" spans="1:9" s="137" customFormat="1" hidden="1">
      <c r="A22" s="83"/>
      <c r="B22" s="136" t="s">
        <v>1044</v>
      </c>
      <c r="C22" s="227" t="s">
        <v>747</v>
      </c>
      <c r="D22" s="173"/>
      <c r="E22" s="173"/>
      <c r="F22" s="173"/>
      <c r="G22" s="173"/>
      <c r="H22" s="190"/>
      <c r="I22" s="193"/>
    </row>
    <row r="23" spans="1:9" s="137" customFormat="1" hidden="1">
      <c r="A23" s="83"/>
      <c r="B23" s="136" t="s">
        <v>1043</v>
      </c>
      <c r="C23" s="227" t="s">
        <v>747</v>
      </c>
      <c r="D23" s="173"/>
      <c r="E23" s="173"/>
      <c r="F23" s="173"/>
      <c r="G23" s="173"/>
      <c r="H23" s="190"/>
      <c r="I23" s="193"/>
    </row>
    <row r="24" spans="1:9" s="137" customFormat="1" hidden="1">
      <c r="A24" s="83"/>
      <c r="B24" s="136" t="s">
        <v>1045</v>
      </c>
      <c r="C24" s="227" t="s">
        <v>747</v>
      </c>
      <c r="D24" s="173"/>
      <c r="E24" s="173"/>
      <c r="F24" s="173"/>
      <c r="G24" s="173"/>
      <c r="H24" s="190"/>
      <c r="I24" s="193"/>
    </row>
    <row r="25" spans="1:9" s="137" customFormat="1" ht="45" hidden="1">
      <c r="A25" s="83" t="s">
        <v>1389</v>
      </c>
      <c r="B25" s="136" t="s">
        <v>1040</v>
      </c>
      <c r="C25" s="227"/>
      <c r="D25" s="173"/>
      <c r="E25" s="173"/>
      <c r="F25" s="173"/>
      <c r="G25" s="173"/>
      <c r="H25" s="190"/>
      <c r="I25" s="193"/>
    </row>
    <row r="26" spans="1:9" s="137" customFormat="1" hidden="1">
      <c r="A26" s="83"/>
      <c r="B26" s="136" t="s">
        <v>1047</v>
      </c>
      <c r="C26" s="227" t="s">
        <v>747</v>
      </c>
      <c r="D26" s="173"/>
      <c r="E26" s="173"/>
      <c r="F26" s="173"/>
      <c r="G26" s="173"/>
      <c r="H26" s="190"/>
      <c r="I26" s="193"/>
    </row>
    <row r="27" spans="1:9" s="137" customFormat="1" hidden="1">
      <c r="A27" s="83"/>
      <c r="B27" s="136" t="s">
        <v>1046</v>
      </c>
      <c r="C27" s="227" t="s">
        <v>747</v>
      </c>
      <c r="D27" s="173"/>
      <c r="E27" s="173"/>
      <c r="F27" s="173"/>
      <c r="G27" s="173"/>
      <c r="H27" s="190"/>
      <c r="I27" s="193"/>
    </row>
    <row r="28" spans="1:9" s="137" customFormat="1" ht="30" hidden="1">
      <c r="A28" s="91" t="s">
        <v>16</v>
      </c>
      <c r="B28" s="138" t="s">
        <v>15</v>
      </c>
      <c r="C28" s="227"/>
      <c r="D28" s="191"/>
      <c r="E28" s="191"/>
      <c r="F28" s="191"/>
      <c r="G28" s="191"/>
      <c r="H28" s="190"/>
      <c r="I28" s="193"/>
    </row>
    <row r="29" spans="1:9" s="137" customFormat="1" ht="60" hidden="1">
      <c r="A29" s="83" t="s">
        <v>17</v>
      </c>
      <c r="B29" s="136" t="s">
        <v>1390</v>
      </c>
      <c r="C29" s="227"/>
      <c r="D29" s="191"/>
      <c r="E29" s="191"/>
      <c r="F29" s="191"/>
      <c r="G29" s="191"/>
      <c r="H29" s="190"/>
      <c r="I29" s="193"/>
    </row>
    <row r="30" spans="1:9" s="137" customFormat="1" hidden="1">
      <c r="A30" s="83"/>
      <c r="B30" s="136" t="s">
        <v>1041</v>
      </c>
      <c r="C30" s="227" t="s">
        <v>8</v>
      </c>
      <c r="D30" s="173"/>
      <c r="E30" s="173"/>
      <c r="F30" s="173"/>
      <c r="G30" s="173"/>
      <c r="H30" s="190"/>
      <c r="I30" s="193"/>
    </row>
    <row r="31" spans="1:9" s="137" customFormat="1" hidden="1">
      <c r="A31" s="83"/>
      <c r="B31" s="136" t="s">
        <v>1042</v>
      </c>
      <c r="C31" s="227" t="s">
        <v>8</v>
      </c>
      <c r="D31" s="173"/>
      <c r="E31" s="173"/>
      <c r="F31" s="173"/>
      <c r="G31" s="173"/>
      <c r="H31" s="190"/>
      <c r="I31" s="193"/>
    </row>
    <row r="32" spans="1:9" s="137" customFormat="1" hidden="1">
      <c r="A32" s="83"/>
      <c r="B32" s="136" t="s">
        <v>1044</v>
      </c>
      <c r="C32" s="227" t="s">
        <v>8</v>
      </c>
      <c r="D32" s="173"/>
      <c r="E32" s="173"/>
      <c r="F32" s="173"/>
      <c r="G32" s="173"/>
      <c r="H32" s="190"/>
      <c r="I32" s="193"/>
    </row>
    <row r="33" spans="1:11" s="137" customFormat="1" hidden="1">
      <c r="A33" s="83"/>
      <c r="B33" s="136" t="s">
        <v>1043</v>
      </c>
      <c r="C33" s="227" t="s">
        <v>8</v>
      </c>
      <c r="D33" s="173"/>
      <c r="E33" s="173"/>
      <c r="F33" s="173"/>
      <c r="G33" s="173"/>
      <c r="H33" s="190"/>
      <c r="I33" s="193"/>
    </row>
    <row r="34" spans="1:11" s="137" customFormat="1" hidden="1">
      <c r="A34" s="83"/>
      <c r="B34" s="143" t="s">
        <v>1048</v>
      </c>
      <c r="C34" s="228" t="s">
        <v>8</v>
      </c>
      <c r="D34" s="220"/>
      <c r="E34" s="173"/>
      <c r="F34" s="173"/>
      <c r="G34" s="173"/>
      <c r="H34" s="190"/>
      <c r="I34" s="193"/>
    </row>
    <row r="35" spans="1:11" s="151" customFormat="1" ht="90">
      <c r="A35" s="149" t="s">
        <v>13</v>
      </c>
      <c r="B35" s="153" t="s">
        <v>1408</v>
      </c>
      <c r="C35" s="229" t="s">
        <v>8</v>
      </c>
      <c r="D35" s="192"/>
      <c r="E35" s="192"/>
      <c r="F35" s="192"/>
      <c r="G35" s="192"/>
      <c r="H35" s="193"/>
      <c r="I35" s="193">
        <v>0</v>
      </c>
      <c r="K35" s="154"/>
    </row>
    <row r="36" spans="1:11" s="151" customFormat="1" ht="45">
      <c r="A36" s="150" t="s">
        <v>1039</v>
      </c>
      <c r="B36" s="155" t="s">
        <v>1409</v>
      </c>
      <c r="C36" s="230"/>
      <c r="D36" s="221"/>
      <c r="E36" s="192"/>
      <c r="F36" s="192"/>
      <c r="G36" s="192"/>
      <c r="H36" s="193"/>
      <c r="I36" s="193"/>
      <c r="K36" s="154"/>
    </row>
    <row r="37" spans="1:11" s="151" customFormat="1">
      <c r="A37" s="149"/>
      <c r="B37" s="152" t="s">
        <v>1414</v>
      </c>
      <c r="C37" s="229" t="s">
        <v>747</v>
      </c>
      <c r="D37" s="192"/>
      <c r="E37" s="192"/>
      <c r="F37" s="192"/>
      <c r="G37" s="192"/>
      <c r="H37" s="193"/>
      <c r="I37" s="193"/>
      <c r="K37" s="154"/>
    </row>
    <row r="38" spans="1:11" s="151" customFormat="1">
      <c r="A38" s="149"/>
      <c r="B38" s="152" t="s">
        <v>1415</v>
      </c>
      <c r="C38" s="229" t="s">
        <v>747</v>
      </c>
      <c r="D38" s="192"/>
      <c r="E38" s="192"/>
      <c r="F38" s="192"/>
      <c r="G38" s="192"/>
      <c r="H38" s="193"/>
      <c r="I38" s="246">
        <v>1045</v>
      </c>
      <c r="K38" s="154"/>
    </row>
    <row r="39" spans="1:11" s="151" customFormat="1">
      <c r="A39" s="149"/>
      <c r="B39" s="152" t="s">
        <v>1416</v>
      </c>
      <c r="C39" s="229" t="s">
        <v>747</v>
      </c>
      <c r="D39" s="192"/>
      <c r="E39" s="192"/>
      <c r="F39" s="192"/>
      <c r="G39" s="192"/>
      <c r="H39" s="193"/>
      <c r="I39" s="193"/>
      <c r="K39" s="154"/>
    </row>
    <row r="40" spans="1:11" s="151" customFormat="1">
      <c r="A40" s="150"/>
      <c r="B40" s="152" t="s">
        <v>1417</v>
      </c>
      <c r="C40" s="229" t="s">
        <v>747</v>
      </c>
      <c r="D40" s="192"/>
      <c r="E40" s="192"/>
      <c r="F40" s="192"/>
      <c r="G40" s="192"/>
      <c r="H40" s="193"/>
      <c r="I40" s="193">
        <v>46</v>
      </c>
      <c r="K40" s="154"/>
    </row>
    <row r="41" spans="1:11" s="151" customFormat="1">
      <c r="A41" s="150"/>
      <c r="B41" s="152" t="s">
        <v>1418</v>
      </c>
      <c r="C41" s="231" t="s">
        <v>747</v>
      </c>
      <c r="D41" s="192"/>
      <c r="E41" s="192"/>
      <c r="F41" s="192"/>
      <c r="G41" s="192"/>
      <c r="H41" s="193"/>
      <c r="I41" s="246">
        <v>0</v>
      </c>
      <c r="K41" s="154"/>
    </row>
    <row r="42" spans="1:11" s="151" customFormat="1" ht="60">
      <c r="A42" s="150" t="s">
        <v>1389</v>
      </c>
      <c r="B42" s="156" t="s">
        <v>1419</v>
      </c>
      <c r="C42" s="232"/>
      <c r="D42" s="222"/>
      <c r="E42" s="192"/>
      <c r="F42" s="192"/>
      <c r="G42" s="192"/>
      <c r="H42" s="193"/>
      <c r="I42" s="193"/>
      <c r="K42" s="154"/>
    </row>
    <row r="43" spans="1:11" s="151" customFormat="1">
      <c r="A43" s="150"/>
      <c r="B43" s="152" t="s">
        <v>1420</v>
      </c>
      <c r="C43" s="229" t="s">
        <v>747</v>
      </c>
      <c r="D43" s="192"/>
      <c r="E43" s="192"/>
      <c r="F43" s="192"/>
      <c r="G43" s="192"/>
      <c r="H43" s="193"/>
      <c r="I43" s="193">
        <v>3</v>
      </c>
      <c r="K43" s="154"/>
    </row>
    <row r="44" spans="1:11" s="151" customFormat="1">
      <c r="A44" s="150"/>
      <c r="B44" s="152" t="s">
        <v>1421</v>
      </c>
      <c r="C44" s="229" t="s">
        <v>747</v>
      </c>
      <c r="D44" s="192"/>
      <c r="E44" s="192"/>
      <c r="F44" s="192"/>
      <c r="G44" s="192"/>
      <c r="H44" s="193"/>
      <c r="I44" s="193">
        <v>0</v>
      </c>
      <c r="K44" s="154"/>
    </row>
    <row r="45" spans="1:11" s="151" customFormat="1" ht="30">
      <c r="A45" s="91" t="s">
        <v>16</v>
      </c>
      <c r="B45" s="144" t="s">
        <v>15</v>
      </c>
      <c r="C45" s="231"/>
      <c r="D45" s="161"/>
      <c r="E45" s="161"/>
      <c r="F45" s="161"/>
      <c r="G45" s="194"/>
      <c r="H45" s="161"/>
      <c r="I45" s="247"/>
      <c r="J45" s="154"/>
    </row>
    <row r="46" spans="1:11" s="151" customFormat="1" ht="60">
      <c r="A46" s="89" t="s">
        <v>17</v>
      </c>
      <c r="B46" s="81" t="s">
        <v>1422</v>
      </c>
      <c r="C46" s="233"/>
      <c r="D46" s="162"/>
      <c r="E46" s="162"/>
      <c r="F46" s="162"/>
      <c r="G46" s="195"/>
      <c r="H46" s="162"/>
      <c r="I46" s="162"/>
      <c r="J46" s="154"/>
    </row>
    <row r="47" spans="1:11" s="151" customFormat="1">
      <c r="A47" s="89"/>
      <c r="B47" s="153" t="s">
        <v>1410</v>
      </c>
      <c r="C47" s="229" t="s">
        <v>8</v>
      </c>
      <c r="D47" s="162"/>
      <c r="E47" s="162"/>
      <c r="F47" s="162"/>
      <c r="G47" s="195"/>
      <c r="H47" s="162"/>
      <c r="I47" s="162"/>
      <c r="J47" s="154"/>
    </row>
    <row r="48" spans="1:11" s="151" customFormat="1">
      <c r="A48" s="89"/>
      <c r="B48" s="153" t="s">
        <v>1411</v>
      </c>
      <c r="C48" s="229" t="s">
        <v>8</v>
      </c>
      <c r="D48" s="162"/>
      <c r="E48" s="162"/>
      <c r="F48" s="162"/>
      <c r="G48" s="195"/>
      <c r="H48" s="162"/>
      <c r="I48" s="162">
        <v>95.783684692942259</v>
      </c>
      <c r="J48" s="245"/>
    </row>
    <row r="49" spans="1:10" s="151" customFormat="1">
      <c r="A49" s="89"/>
      <c r="B49" s="153" t="s">
        <v>1412</v>
      </c>
      <c r="C49" s="229" t="s">
        <v>8</v>
      </c>
      <c r="D49" s="162"/>
      <c r="E49" s="162"/>
      <c r="F49" s="162"/>
      <c r="G49" s="195"/>
      <c r="H49" s="162"/>
      <c r="I49" s="162"/>
      <c r="J49" s="154"/>
    </row>
    <row r="50" spans="1:10" s="151" customFormat="1">
      <c r="A50" s="89"/>
      <c r="B50" s="153" t="s">
        <v>1413</v>
      </c>
      <c r="C50" s="229" t="s">
        <v>8</v>
      </c>
      <c r="D50" s="162"/>
      <c r="E50" s="162"/>
      <c r="F50" s="162"/>
      <c r="G50" s="195"/>
      <c r="H50" s="162"/>
      <c r="I50" s="162">
        <v>4.2163153070577453</v>
      </c>
      <c r="J50" s="154"/>
    </row>
    <row r="51" spans="1:10" s="151" customFormat="1">
      <c r="A51" s="89"/>
      <c r="B51" s="153" t="s">
        <v>1423</v>
      </c>
      <c r="C51" s="229" t="s">
        <v>8</v>
      </c>
      <c r="D51" s="162"/>
      <c r="E51" s="162"/>
      <c r="F51" s="162"/>
      <c r="G51" s="195"/>
      <c r="H51" s="162"/>
      <c r="I51" s="162"/>
      <c r="J51" s="169"/>
    </row>
    <row r="52" spans="1:10" ht="30">
      <c r="A52" s="9" t="s">
        <v>19</v>
      </c>
      <c r="B52" s="141" t="s">
        <v>18</v>
      </c>
      <c r="C52" s="234"/>
      <c r="D52" s="223"/>
      <c r="E52" s="196"/>
      <c r="F52" s="196"/>
      <c r="G52" s="196"/>
      <c r="H52" s="167"/>
      <c r="I52" s="193"/>
    </row>
    <row r="53" spans="1:10" ht="60">
      <c r="A53" s="6" t="s">
        <v>20</v>
      </c>
      <c r="B53" s="32" t="s">
        <v>1049</v>
      </c>
      <c r="C53" s="183" t="s">
        <v>747</v>
      </c>
      <c r="D53" s="172">
        <v>7.2</v>
      </c>
      <c r="E53" s="172">
        <v>7.0903225806451609</v>
      </c>
      <c r="F53" s="172">
        <v>7.6906474820143886</v>
      </c>
      <c r="G53" s="172">
        <v>7.3566433566433567</v>
      </c>
      <c r="H53" s="167">
        <v>7.41</v>
      </c>
      <c r="I53" s="193">
        <v>7.62</v>
      </c>
    </row>
    <row r="54" spans="1:10" ht="75">
      <c r="A54" s="65" t="s">
        <v>21</v>
      </c>
      <c r="B54" s="66" t="s">
        <v>1050</v>
      </c>
      <c r="C54" s="235"/>
      <c r="D54" s="172"/>
      <c r="E54" s="172"/>
      <c r="F54" s="172"/>
      <c r="G54" s="172"/>
      <c r="H54" s="188">
        <f>SUM(H55:H64)</f>
        <v>97.950000000000017</v>
      </c>
      <c r="I54" s="193">
        <f>SUM(I55:I64)</f>
        <v>98.600000000000009</v>
      </c>
    </row>
    <row r="55" spans="1:10">
      <c r="A55" s="11"/>
      <c r="B55" s="60" t="s">
        <v>1051</v>
      </c>
      <c r="C55" s="226" t="s">
        <v>8</v>
      </c>
      <c r="D55" s="171"/>
      <c r="E55" s="171"/>
      <c r="F55" s="171"/>
      <c r="G55" s="171"/>
      <c r="H55" s="167">
        <v>77.400000000000006</v>
      </c>
      <c r="I55" s="193">
        <v>69.900000000000006</v>
      </c>
    </row>
    <row r="56" spans="1:10">
      <c r="A56" s="11"/>
      <c r="B56" s="60" t="s">
        <v>1404</v>
      </c>
      <c r="C56" s="226" t="s">
        <v>8</v>
      </c>
      <c r="D56" s="171"/>
      <c r="E56" s="171"/>
      <c r="F56" s="171"/>
      <c r="G56" s="171"/>
      <c r="H56" s="167">
        <v>1.37</v>
      </c>
      <c r="I56" s="193">
        <v>1.8</v>
      </c>
    </row>
    <row r="57" spans="1:10">
      <c r="A57" s="11"/>
      <c r="B57" s="60" t="s">
        <v>1052</v>
      </c>
      <c r="C57" s="226" t="s">
        <v>8</v>
      </c>
      <c r="D57" s="171"/>
      <c r="E57" s="171"/>
      <c r="F57" s="171"/>
      <c r="G57" s="171"/>
      <c r="H57" s="167">
        <v>5.48</v>
      </c>
      <c r="I57" s="193">
        <v>6.7</v>
      </c>
    </row>
    <row r="58" spans="1:10">
      <c r="A58" s="11"/>
      <c r="B58" s="60" t="s">
        <v>1053</v>
      </c>
      <c r="C58" s="226" t="s">
        <v>8</v>
      </c>
      <c r="D58" s="171"/>
      <c r="E58" s="171"/>
      <c r="F58" s="171"/>
      <c r="G58" s="171"/>
      <c r="H58" s="167">
        <v>5.48</v>
      </c>
      <c r="I58" s="193">
        <v>5.5</v>
      </c>
    </row>
    <row r="59" spans="1:10">
      <c r="A59" s="11"/>
      <c r="B59" s="60" t="s">
        <v>1054</v>
      </c>
      <c r="C59" s="226" t="s">
        <v>8</v>
      </c>
      <c r="D59" s="171"/>
      <c r="E59" s="171"/>
      <c r="F59" s="171"/>
      <c r="G59" s="171"/>
      <c r="H59" s="167">
        <v>6.85</v>
      </c>
      <c r="I59" s="193">
        <v>7.4</v>
      </c>
    </row>
    <row r="60" spans="1:10">
      <c r="A60" s="11"/>
      <c r="B60" s="60" t="s">
        <v>1055</v>
      </c>
      <c r="C60" s="226" t="s">
        <v>8</v>
      </c>
      <c r="D60" s="171"/>
      <c r="E60" s="171"/>
      <c r="F60" s="171"/>
      <c r="G60" s="171"/>
      <c r="H60" s="167"/>
      <c r="I60" s="193"/>
    </row>
    <row r="61" spans="1:10">
      <c r="A61" s="11"/>
      <c r="B61" s="60" t="s">
        <v>1056</v>
      </c>
      <c r="C61" s="226" t="s">
        <v>8</v>
      </c>
      <c r="D61" s="171"/>
      <c r="E61" s="171"/>
      <c r="F61" s="171"/>
      <c r="G61" s="171"/>
      <c r="H61" s="167">
        <v>1.37</v>
      </c>
      <c r="I61" s="193">
        <v>4.9000000000000004</v>
      </c>
    </row>
    <row r="62" spans="1:10">
      <c r="A62" s="11"/>
      <c r="B62" s="60" t="s">
        <v>1057</v>
      </c>
      <c r="C62" s="226" t="s">
        <v>8</v>
      </c>
      <c r="D62" s="171"/>
      <c r="E62" s="171"/>
      <c r="F62" s="171"/>
      <c r="G62" s="171"/>
      <c r="H62" s="167"/>
      <c r="I62" s="193"/>
    </row>
    <row r="63" spans="1:10">
      <c r="A63" s="11"/>
      <c r="B63" s="60" t="s">
        <v>1058</v>
      </c>
      <c r="C63" s="226" t="s">
        <v>8</v>
      </c>
      <c r="D63" s="171"/>
      <c r="E63" s="171"/>
      <c r="F63" s="171"/>
      <c r="G63" s="171"/>
      <c r="H63" s="167"/>
      <c r="I63" s="193">
        <v>0.6</v>
      </c>
    </row>
    <row r="64" spans="1:10">
      <c r="A64" s="11"/>
      <c r="B64" s="60" t="s">
        <v>1059</v>
      </c>
      <c r="C64" s="226" t="s">
        <v>8</v>
      </c>
      <c r="D64" s="171"/>
      <c r="E64" s="171"/>
      <c r="F64" s="171"/>
      <c r="G64" s="171"/>
      <c r="H64" s="167"/>
      <c r="I64" s="193">
        <v>1.8</v>
      </c>
    </row>
    <row r="65" spans="1:9" ht="60">
      <c r="A65" s="65" t="s">
        <v>1060</v>
      </c>
      <c r="B65" s="66" t="s">
        <v>1061</v>
      </c>
      <c r="C65" s="235" t="s">
        <v>8</v>
      </c>
      <c r="D65" s="171">
        <v>76.731142858085306</v>
      </c>
      <c r="E65" s="171">
        <v>81.261004814045208</v>
      </c>
      <c r="F65" s="171">
        <v>82.652850648149538</v>
      </c>
      <c r="G65" s="171">
        <v>82.138817093210292</v>
      </c>
      <c r="H65" s="163">
        <v>84.15545171336133</v>
      </c>
      <c r="I65" s="193">
        <v>87.034866217762115</v>
      </c>
    </row>
    <row r="66" spans="1:9" ht="30">
      <c r="A66" s="9" t="s">
        <v>24</v>
      </c>
      <c r="B66" s="31" t="s">
        <v>23</v>
      </c>
      <c r="C66" s="183"/>
      <c r="D66" s="196"/>
      <c r="E66" s="196"/>
      <c r="F66" s="196"/>
      <c r="G66" s="196"/>
      <c r="H66" s="167"/>
      <c r="I66" s="167"/>
    </row>
    <row r="67" spans="1:9" ht="30">
      <c r="A67" s="11" t="s">
        <v>25</v>
      </c>
      <c r="B67" s="60" t="s">
        <v>1391</v>
      </c>
      <c r="C67" s="226" t="s">
        <v>849</v>
      </c>
      <c r="D67" s="197">
        <v>13.243295019157088</v>
      </c>
      <c r="E67" s="197">
        <v>14.285714285714286</v>
      </c>
      <c r="F67" s="197">
        <v>11.462114125350794</v>
      </c>
      <c r="G67" s="197">
        <v>11.97148288973384</v>
      </c>
      <c r="H67" s="163">
        <v>12.198706099815157</v>
      </c>
      <c r="I67" s="193">
        <v>10.50595783684693</v>
      </c>
    </row>
    <row r="68" spans="1:9" ht="45">
      <c r="A68" s="6" t="s">
        <v>26</v>
      </c>
      <c r="B68" s="32" t="s">
        <v>1062</v>
      </c>
      <c r="C68" s="183" t="s">
        <v>8</v>
      </c>
      <c r="D68" s="197">
        <v>82.666666666666671</v>
      </c>
      <c r="E68" s="197">
        <v>82.666666666666671</v>
      </c>
      <c r="F68" s="197">
        <v>88.888888888888886</v>
      </c>
      <c r="G68" s="197">
        <v>86.666666666666671</v>
      </c>
      <c r="H68" s="163">
        <v>86.666666666666671</v>
      </c>
      <c r="I68" s="193">
        <v>84.615384615384613</v>
      </c>
    </row>
    <row r="69" spans="1:9" ht="30">
      <c r="A69" s="11" t="s">
        <v>27</v>
      </c>
      <c r="B69" s="60" t="s">
        <v>1392</v>
      </c>
      <c r="C69" s="226" t="s">
        <v>8</v>
      </c>
      <c r="D69" s="171">
        <v>28.000000000000004</v>
      </c>
      <c r="E69" s="171">
        <v>44</v>
      </c>
      <c r="F69" s="171">
        <v>33.333333333333329</v>
      </c>
      <c r="G69" s="171">
        <v>33.333333333333329</v>
      </c>
      <c r="H69" s="163">
        <v>33.333333333333329</v>
      </c>
      <c r="I69" s="193">
        <v>38.461538461538467</v>
      </c>
    </row>
    <row r="70" spans="1:9" ht="30.75" customHeight="1">
      <c r="A70" s="11" t="s">
        <v>28</v>
      </c>
      <c r="B70" s="60" t="s">
        <v>1393</v>
      </c>
      <c r="C70" s="226" t="s">
        <v>850</v>
      </c>
      <c r="D70" s="171">
        <v>0.23501762632197415</v>
      </c>
      <c r="E70" s="171">
        <v>0</v>
      </c>
      <c r="F70" s="171">
        <v>0</v>
      </c>
      <c r="G70" s="171">
        <v>0</v>
      </c>
      <c r="H70" s="163">
        <v>0</v>
      </c>
      <c r="I70" s="193">
        <v>0</v>
      </c>
    </row>
    <row r="71" spans="1:9" ht="30">
      <c r="A71" s="86" t="s">
        <v>30</v>
      </c>
      <c r="B71" s="87" t="s">
        <v>29</v>
      </c>
      <c r="C71" s="164"/>
      <c r="D71" s="197"/>
      <c r="E71" s="197"/>
      <c r="F71" s="197"/>
      <c r="G71" s="197"/>
      <c r="H71" s="167"/>
      <c r="I71" s="167"/>
    </row>
    <row r="72" spans="1:9" ht="60">
      <c r="A72" s="11" t="s">
        <v>31</v>
      </c>
      <c r="B72" s="60" t="s">
        <v>1063</v>
      </c>
      <c r="C72" s="226" t="s">
        <v>8</v>
      </c>
      <c r="D72" s="198">
        <v>0.76628352490421447</v>
      </c>
      <c r="E72" s="198">
        <v>0.72793448589626941</v>
      </c>
      <c r="F72" s="198">
        <v>1.4031805425631432</v>
      </c>
      <c r="G72" s="198">
        <v>1.0456273764258555</v>
      </c>
      <c r="H72" s="163">
        <v>3.6044362292051755</v>
      </c>
      <c r="I72" s="193">
        <v>5.4078826764436299</v>
      </c>
    </row>
    <row r="73" spans="1:9" ht="60">
      <c r="A73" s="6" t="s">
        <v>32</v>
      </c>
      <c r="B73" s="32" t="s">
        <v>1064</v>
      </c>
      <c r="C73" s="183" t="s">
        <v>8</v>
      </c>
      <c r="D73" s="171">
        <v>0.67049808429118773</v>
      </c>
      <c r="E73" s="171">
        <v>1.0009099181073704</v>
      </c>
      <c r="F73" s="171">
        <v>0.84190832553788597</v>
      </c>
      <c r="G73" s="171">
        <v>1.4258555133079849</v>
      </c>
      <c r="H73" s="163">
        <v>1.3863216266173752</v>
      </c>
      <c r="I73" s="193">
        <v>1.5582034830430798</v>
      </c>
    </row>
    <row r="74" spans="1:9" s="137" customFormat="1" ht="60" hidden="1" customHeight="1">
      <c r="A74" s="135" t="s">
        <v>970</v>
      </c>
      <c r="B74" s="136" t="s">
        <v>1394</v>
      </c>
      <c r="C74" s="227"/>
      <c r="D74" s="173"/>
      <c r="E74" s="173"/>
      <c r="F74" s="173"/>
      <c r="G74" s="160"/>
      <c r="H74" s="190"/>
      <c r="I74" s="193"/>
    </row>
    <row r="75" spans="1:9" s="137" customFormat="1" ht="15" hidden="1" customHeight="1">
      <c r="A75" s="135"/>
      <c r="B75" s="136" t="s">
        <v>1065</v>
      </c>
      <c r="C75" s="227" t="s">
        <v>8</v>
      </c>
      <c r="D75" s="173"/>
      <c r="E75" s="173"/>
      <c r="F75" s="173"/>
      <c r="G75" s="160"/>
      <c r="H75" s="190"/>
      <c r="I75" s="193"/>
    </row>
    <row r="76" spans="1:9" s="137" customFormat="1" ht="15" hidden="1" customHeight="1">
      <c r="A76" s="135"/>
      <c r="B76" s="136" t="s">
        <v>1066</v>
      </c>
      <c r="C76" s="227" t="s">
        <v>8</v>
      </c>
      <c r="D76" s="173"/>
      <c r="E76" s="173"/>
      <c r="F76" s="173"/>
      <c r="G76" s="160"/>
      <c r="H76" s="190"/>
      <c r="I76" s="193"/>
    </row>
    <row r="77" spans="1:9" s="137" customFormat="1" ht="15" hidden="1" customHeight="1">
      <c r="A77" s="135"/>
      <c r="B77" s="136" t="s">
        <v>1067</v>
      </c>
      <c r="C77" s="227" t="s">
        <v>8</v>
      </c>
      <c r="D77" s="173"/>
      <c r="E77" s="173"/>
      <c r="F77" s="173"/>
      <c r="G77" s="160"/>
      <c r="H77" s="190"/>
      <c r="I77" s="193"/>
    </row>
    <row r="78" spans="1:9" s="137" customFormat="1" ht="15" hidden="1" customHeight="1">
      <c r="A78" s="135"/>
      <c r="B78" s="136" t="s">
        <v>1068</v>
      </c>
      <c r="C78" s="227" t="s">
        <v>8</v>
      </c>
      <c r="D78" s="173"/>
      <c r="E78" s="173"/>
      <c r="F78" s="173"/>
      <c r="G78" s="160"/>
      <c r="H78" s="190"/>
      <c r="I78" s="193"/>
    </row>
    <row r="79" spans="1:9" s="137" customFormat="1" ht="15" hidden="1" customHeight="1">
      <c r="A79" s="135"/>
      <c r="B79" s="136" t="s">
        <v>1069</v>
      </c>
      <c r="C79" s="227" t="s">
        <v>8</v>
      </c>
      <c r="D79" s="173"/>
      <c r="E79" s="173"/>
      <c r="F79" s="173"/>
      <c r="G79" s="160"/>
      <c r="H79" s="190"/>
      <c r="I79" s="193"/>
    </row>
    <row r="80" spans="1:9" s="137" customFormat="1" ht="15" hidden="1" customHeight="1">
      <c r="A80" s="135"/>
      <c r="B80" s="136" t="s">
        <v>1070</v>
      </c>
      <c r="C80" s="227" t="s">
        <v>8</v>
      </c>
      <c r="D80" s="173"/>
      <c r="E80" s="173"/>
      <c r="F80" s="173"/>
      <c r="G80" s="160"/>
      <c r="H80" s="190"/>
      <c r="I80" s="193"/>
    </row>
    <row r="81" spans="1:9" s="137" customFormat="1" ht="15" hidden="1" customHeight="1">
      <c r="A81" s="135"/>
      <c r="B81" s="136" t="s">
        <v>1071</v>
      </c>
      <c r="C81" s="227" t="s">
        <v>8</v>
      </c>
      <c r="D81" s="173"/>
      <c r="E81" s="173"/>
      <c r="F81" s="173"/>
      <c r="G81" s="160"/>
      <c r="H81" s="190"/>
      <c r="I81" s="193"/>
    </row>
    <row r="82" spans="1:9" s="137" customFormat="1" ht="15" hidden="1" customHeight="1">
      <c r="A82" s="135"/>
      <c r="B82" s="136" t="s">
        <v>1072</v>
      </c>
      <c r="C82" s="227" t="s">
        <v>8</v>
      </c>
      <c r="D82" s="173"/>
      <c r="E82" s="173"/>
      <c r="F82" s="173"/>
      <c r="G82" s="160"/>
      <c r="H82" s="190"/>
      <c r="I82" s="193"/>
    </row>
    <row r="83" spans="1:9" s="137" customFormat="1" ht="15" hidden="1" customHeight="1">
      <c r="A83" s="135"/>
      <c r="B83" s="136" t="s">
        <v>1073</v>
      </c>
      <c r="C83" s="227" t="s">
        <v>8</v>
      </c>
      <c r="D83" s="173"/>
      <c r="E83" s="173"/>
      <c r="F83" s="173"/>
      <c r="G83" s="160"/>
      <c r="H83" s="190"/>
      <c r="I83" s="193"/>
    </row>
    <row r="84" spans="1:9" s="137" customFormat="1" ht="15" hidden="1" customHeight="1">
      <c r="A84" s="135"/>
      <c r="B84" s="136" t="s">
        <v>1075</v>
      </c>
      <c r="C84" s="227" t="s">
        <v>8</v>
      </c>
      <c r="D84" s="173"/>
      <c r="E84" s="173"/>
      <c r="F84" s="173"/>
      <c r="G84" s="160"/>
      <c r="H84" s="190"/>
      <c r="I84" s="193"/>
    </row>
    <row r="85" spans="1:9" s="137" customFormat="1" ht="15" hidden="1" customHeight="1">
      <c r="A85" s="135"/>
      <c r="B85" s="136" t="s">
        <v>1074</v>
      </c>
      <c r="C85" s="227" t="s">
        <v>8</v>
      </c>
      <c r="D85" s="173"/>
      <c r="E85" s="173"/>
      <c r="F85" s="173"/>
      <c r="G85" s="160"/>
      <c r="H85" s="190">
        <v>38</v>
      </c>
      <c r="I85" s="193"/>
    </row>
    <row r="86" spans="1:9" s="137" customFormat="1" ht="45" hidden="1" customHeight="1">
      <c r="A86" s="135" t="s">
        <v>971</v>
      </c>
      <c r="B86" s="136" t="s">
        <v>1395</v>
      </c>
      <c r="C86" s="227"/>
      <c r="D86" s="173"/>
      <c r="E86" s="173"/>
      <c r="F86" s="173"/>
      <c r="G86" s="160"/>
      <c r="H86" s="190"/>
      <c r="I86" s="193"/>
    </row>
    <row r="87" spans="1:9" s="137" customFormat="1" ht="15" hidden="1" customHeight="1">
      <c r="A87" s="135"/>
      <c r="B87" s="136" t="s">
        <v>1065</v>
      </c>
      <c r="C87" s="227" t="s">
        <v>8</v>
      </c>
      <c r="D87" s="173"/>
      <c r="E87" s="173"/>
      <c r="F87" s="173"/>
      <c r="G87" s="160"/>
      <c r="H87" s="190"/>
      <c r="I87" s="193"/>
    </row>
    <row r="88" spans="1:9" s="137" customFormat="1" ht="15" hidden="1" customHeight="1">
      <c r="A88" s="135"/>
      <c r="B88" s="136" t="s">
        <v>1066</v>
      </c>
      <c r="C88" s="227" t="s">
        <v>8</v>
      </c>
      <c r="D88" s="173"/>
      <c r="E88" s="173"/>
      <c r="F88" s="173"/>
      <c r="G88" s="160"/>
      <c r="H88" s="190"/>
      <c r="I88" s="193"/>
    </row>
    <row r="89" spans="1:9" s="137" customFormat="1" ht="15" hidden="1" customHeight="1">
      <c r="A89" s="135"/>
      <c r="B89" s="136" t="s">
        <v>1067</v>
      </c>
      <c r="C89" s="227" t="s">
        <v>8</v>
      </c>
      <c r="D89" s="173"/>
      <c r="E89" s="173"/>
      <c r="F89" s="173"/>
      <c r="G89" s="160"/>
      <c r="H89" s="190"/>
      <c r="I89" s="193"/>
    </row>
    <row r="90" spans="1:9" s="137" customFormat="1" ht="15" hidden="1" customHeight="1">
      <c r="A90" s="135"/>
      <c r="B90" s="136" t="s">
        <v>1068</v>
      </c>
      <c r="C90" s="227" t="s">
        <v>8</v>
      </c>
      <c r="D90" s="173"/>
      <c r="E90" s="173"/>
      <c r="F90" s="173"/>
      <c r="G90" s="160"/>
      <c r="H90" s="190"/>
      <c r="I90" s="193"/>
    </row>
    <row r="91" spans="1:9" s="137" customFormat="1" ht="15" hidden="1" customHeight="1">
      <c r="A91" s="135"/>
      <c r="B91" s="136" t="s">
        <v>1076</v>
      </c>
      <c r="C91" s="227" t="s">
        <v>8</v>
      </c>
      <c r="D91" s="173"/>
      <c r="E91" s="173"/>
      <c r="F91" s="173"/>
      <c r="G91" s="160"/>
      <c r="H91" s="190"/>
      <c r="I91" s="193"/>
    </row>
    <row r="92" spans="1:9" s="137" customFormat="1" ht="15" hidden="1" customHeight="1">
      <c r="A92" s="135"/>
      <c r="B92" s="136" t="s">
        <v>1070</v>
      </c>
      <c r="C92" s="227" t="s">
        <v>8</v>
      </c>
      <c r="D92" s="173"/>
      <c r="E92" s="173"/>
      <c r="F92" s="173"/>
      <c r="G92" s="160"/>
      <c r="H92" s="190"/>
      <c r="I92" s="193"/>
    </row>
    <row r="93" spans="1:9" s="137" customFormat="1" ht="15" hidden="1" customHeight="1">
      <c r="A93" s="135"/>
      <c r="B93" s="136" t="s">
        <v>1071</v>
      </c>
      <c r="C93" s="227" t="s">
        <v>8</v>
      </c>
      <c r="D93" s="173"/>
      <c r="E93" s="173"/>
      <c r="F93" s="173"/>
      <c r="G93" s="160"/>
      <c r="H93" s="190"/>
      <c r="I93" s="193"/>
    </row>
    <row r="94" spans="1:9" s="137" customFormat="1" ht="15" hidden="1" customHeight="1">
      <c r="A94" s="135"/>
      <c r="B94" s="136" t="s">
        <v>1072</v>
      </c>
      <c r="C94" s="227" t="s">
        <v>8</v>
      </c>
      <c r="D94" s="173"/>
      <c r="E94" s="173"/>
      <c r="F94" s="173"/>
      <c r="G94" s="160"/>
      <c r="H94" s="190"/>
      <c r="I94" s="193"/>
    </row>
    <row r="95" spans="1:9" s="137" customFormat="1" ht="15" hidden="1" customHeight="1">
      <c r="A95" s="135"/>
      <c r="B95" s="136" t="s">
        <v>1073</v>
      </c>
      <c r="C95" s="227" t="s">
        <v>8</v>
      </c>
      <c r="D95" s="173"/>
      <c r="E95" s="173"/>
      <c r="F95" s="173"/>
      <c r="G95" s="160"/>
      <c r="H95" s="190"/>
      <c r="I95" s="193"/>
    </row>
    <row r="96" spans="1:9" s="137" customFormat="1" ht="15" hidden="1" customHeight="1">
      <c r="A96" s="135"/>
      <c r="B96" s="136" t="s">
        <v>1075</v>
      </c>
      <c r="C96" s="227" t="s">
        <v>8</v>
      </c>
      <c r="D96" s="173"/>
      <c r="E96" s="173"/>
      <c r="F96" s="173"/>
      <c r="G96" s="160"/>
      <c r="H96" s="190"/>
      <c r="I96" s="193"/>
    </row>
    <row r="97" spans="1:9" s="137" customFormat="1" ht="15" hidden="1" customHeight="1">
      <c r="A97" s="135"/>
      <c r="B97" s="136" t="s">
        <v>1074</v>
      </c>
      <c r="C97" s="227" t="s">
        <v>8</v>
      </c>
      <c r="D97" s="173"/>
      <c r="E97" s="173"/>
      <c r="F97" s="173"/>
      <c r="G97" s="160"/>
      <c r="H97" s="190">
        <v>8</v>
      </c>
      <c r="I97" s="193"/>
    </row>
    <row r="98" spans="1:9" s="180" customFormat="1" ht="60">
      <c r="A98" s="182" t="s">
        <v>970</v>
      </c>
      <c r="B98" s="203" t="s">
        <v>1424</v>
      </c>
      <c r="C98" s="189"/>
      <c r="D98" s="224"/>
      <c r="E98" s="171"/>
      <c r="F98" s="171"/>
      <c r="G98" s="164"/>
      <c r="H98" s="163"/>
      <c r="I98" s="193"/>
    </row>
    <row r="99" spans="1:9" s="180" customFormat="1">
      <c r="A99" s="176"/>
      <c r="B99" s="179" t="s">
        <v>1427</v>
      </c>
      <c r="C99" s="236" t="s">
        <v>8</v>
      </c>
      <c r="D99" s="171"/>
      <c r="E99" s="171"/>
      <c r="F99" s="171"/>
      <c r="G99" s="164"/>
      <c r="H99" s="163"/>
      <c r="I99" s="193">
        <v>0</v>
      </c>
    </row>
    <row r="100" spans="1:9" s="180" customFormat="1">
      <c r="A100" s="176"/>
      <c r="B100" s="179" t="s">
        <v>1066</v>
      </c>
      <c r="C100" s="236" t="s">
        <v>8</v>
      </c>
      <c r="D100" s="171"/>
      <c r="E100" s="171"/>
      <c r="F100" s="171"/>
      <c r="G100" s="164"/>
      <c r="H100" s="163"/>
      <c r="I100" s="193">
        <v>0</v>
      </c>
    </row>
    <row r="101" spans="1:9" s="180" customFormat="1">
      <c r="A101" s="176"/>
      <c r="B101" s="179" t="s">
        <v>1428</v>
      </c>
      <c r="C101" s="236" t="s">
        <v>8</v>
      </c>
      <c r="D101" s="171"/>
      <c r="E101" s="171"/>
      <c r="F101" s="171"/>
      <c r="G101" s="164"/>
      <c r="H101" s="163"/>
      <c r="I101" s="193">
        <v>0</v>
      </c>
    </row>
    <row r="102" spans="1:9" s="180" customFormat="1">
      <c r="A102" s="176"/>
      <c r="B102" s="179" t="s">
        <v>1068</v>
      </c>
      <c r="C102" s="236" t="s">
        <v>8</v>
      </c>
      <c r="D102" s="171"/>
      <c r="E102" s="171"/>
      <c r="F102" s="171"/>
      <c r="G102" s="164"/>
      <c r="H102" s="163"/>
      <c r="I102" s="193">
        <v>0</v>
      </c>
    </row>
    <row r="103" spans="1:9" s="180" customFormat="1">
      <c r="A103" s="176"/>
      <c r="B103" s="179" t="s">
        <v>1429</v>
      </c>
      <c r="C103" s="236" t="s">
        <v>8</v>
      </c>
      <c r="D103" s="171"/>
      <c r="E103" s="171"/>
      <c r="F103" s="171"/>
      <c r="G103" s="164"/>
      <c r="H103" s="163"/>
      <c r="I103" s="193">
        <v>0</v>
      </c>
    </row>
    <row r="104" spans="1:9" s="151" customFormat="1">
      <c r="A104" s="83"/>
      <c r="B104" s="84" t="s">
        <v>1119</v>
      </c>
      <c r="C104" s="229" t="s">
        <v>8</v>
      </c>
      <c r="D104" s="192"/>
      <c r="E104" s="192"/>
      <c r="F104" s="192"/>
      <c r="G104" s="187"/>
      <c r="H104" s="193"/>
      <c r="I104" s="193">
        <v>0</v>
      </c>
    </row>
    <row r="105" spans="1:9" s="151" customFormat="1">
      <c r="A105" s="83"/>
      <c r="B105" s="84" t="s">
        <v>1071</v>
      </c>
      <c r="C105" s="229" t="s">
        <v>8</v>
      </c>
      <c r="D105" s="192"/>
      <c r="E105" s="192"/>
      <c r="F105" s="192"/>
      <c r="G105" s="187"/>
      <c r="H105" s="193"/>
      <c r="I105" s="193">
        <v>0</v>
      </c>
    </row>
    <row r="106" spans="1:9" s="151" customFormat="1">
      <c r="A106" s="83"/>
      <c r="B106" s="84" t="s">
        <v>1430</v>
      </c>
      <c r="C106" s="229" t="s">
        <v>8</v>
      </c>
      <c r="D106" s="192"/>
      <c r="E106" s="192"/>
      <c r="F106" s="192"/>
      <c r="G106" s="187"/>
      <c r="H106" s="193"/>
      <c r="I106" s="193">
        <v>0</v>
      </c>
    </row>
    <row r="107" spans="1:9" s="151" customFormat="1">
      <c r="A107" s="83"/>
      <c r="B107" s="84" t="s">
        <v>1431</v>
      </c>
      <c r="C107" s="229" t="s">
        <v>8</v>
      </c>
      <c r="D107" s="192"/>
      <c r="E107" s="192"/>
      <c r="F107" s="192"/>
      <c r="G107" s="187"/>
      <c r="H107" s="193"/>
      <c r="I107" s="193">
        <v>0</v>
      </c>
    </row>
    <row r="108" spans="1:9" s="151" customFormat="1">
      <c r="A108" s="83"/>
      <c r="B108" s="152" t="s">
        <v>1425</v>
      </c>
      <c r="C108" s="229" t="s">
        <v>8</v>
      </c>
      <c r="D108" s="192"/>
      <c r="E108" s="192"/>
      <c r="F108" s="192"/>
      <c r="G108" s="187"/>
      <c r="H108" s="193"/>
      <c r="I108" s="193">
        <v>0</v>
      </c>
    </row>
    <row r="109" spans="1:9" s="151" customFormat="1">
      <c r="A109" s="83"/>
      <c r="B109" s="152" t="s">
        <v>1432</v>
      </c>
      <c r="C109" s="229" t="s">
        <v>8</v>
      </c>
      <c r="D109" s="192"/>
      <c r="E109" s="192"/>
      <c r="F109" s="192"/>
      <c r="G109" s="187"/>
      <c r="H109" s="193"/>
      <c r="I109" s="193">
        <v>0</v>
      </c>
    </row>
    <row r="110" spans="1:9" s="151" customFormat="1">
      <c r="A110" s="83"/>
      <c r="B110" s="152" t="s">
        <v>1433</v>
      </c>
      <c r="C110" s="229" t="s">
        <v>8</v>
      </c>
      <c r="D110" s="192"/>
      <c r="E110" s="192"/>
      <c r="F110" s="192"/>
      <c r="G110" s="187"/>
      <c r="H110" s="193"/>
      <c r="I110" s="193">
        <v>0</v>
      </c>
    </row>
    <row r="111" spans="1:9" s="151" customFormat="1">
      <c r="A111" s="83"/>
      <c r="B111" s="153" t="s">
        <v>1426</v>
      </c>
      <c r="C111" s="229" t="s">
        <v>8</v>
      </c>
      <c r="D111" s="192"/>
      <c r="E111" s="192"/>
      <c r="F111" s="192"/>
      <c r="G111" s="187"/>
      <c r="H111" s="193"/>
      <c r="I111" s="193">
        <v>18.64</v>
      </c>
    </row>
    <row r="112" spans="1:9" s="151" customFormat="1" ht="45">
      <c r="A112" s="83" t="s">
        <v>971</v>
      </c>
      <c r="B112" s="152" t="s">
        <v>972</v>
      </c>
      <c r="C112" s="229"/>
      <c r="D112" s="192"/>
      <c r="E112" s="192"/>
      <c r="F112" s="192"/>
      <c r="G112" s="187"/>
      <c r="H112" s="193"/>
      <c r="I112" s="193"/>
    </row>
    <row r="113" spans="1:9" s="151" customFormat="1">
      <c r="A113" s="83"/>
      <c r="B113" s="84" t="s">
        <v>1427</v>
      </c>
      <c r="C113" s="229" t="s">
        <v>8</v>
      </c>
      <c r="D113" s="192"/>
      <c r="E113" s="192"/>
      <c r="F113" s="192"/>
      <c r="G113" s="187"/>
      <c r="H113" s="193"/>
      <c r="I113" s="193" t="s">
        <v>980</v>
      </c>
    </row>
    <row r="114" spans="1:9" s="151" customFormat="1">
      <c r="A114" s="83"/>
      <c r="B114" s="84" t="s">
        <v>1066</v>
      </c>
      <c r="C114" s="229" t="s">
        <v>8</v>
      </c>
      <c r="D114" s="192"/>
      <c r="E114" s="192"/>
      <c r="F114" s="192"/>
      <c r="G114" s="187"/>
      <c r="H114" s="193"/>
      <c r="I114" s="193" t="s">
        <v>980</v>
      </c>
    </row>
    <row r="115" spans="1:9" s="151" customFormat="1">
      <c r="A115" s="83"/>
      <c r="B115" s="84" t="s">
        <v>1428</v>
      </c>
      <c r="C115" s="229" t="s">
        <v>8</v>
      </c>
      <c r="D115" s="192"/>
      <c r="E115" s="192"/>
      <c r="F115" s="192"/>
      <c r="G115" s="187"/>
      <c r="H115" s="193"/>
      <c r="I115" s="193" t="s">
        <v>980</v>
      </c>
    </row>
    <row r="116" spans="1:9" s="151" customFormat="1">
      <c r="A116" s="83"/>
      <c r="B116" s="84" t="s">
        <v>1068</v>
      </c>
      <c r="C116" s="229" t="s">
        <v>8</v>
      </c>
      <c r="D116" s="192"/>
      <c r="E116" s="192"/>
      <c r="F116" s="192"/>
      <c r="G116" s="187"/>
      <c r="H116" s="193"/>
      <c r="I116" s="193" t="s">
        <v>980</v>
      </c>
    </row>
    <row r="117" spans="1:9" s="151" customFormat="1">
      <c r="A117" s="83"/>
      <c r="B117" s="84" t="s">
        <v>1429</v>
      </c>
      <c r="C117" s="229" t="s">
        <v>8</v>
      </c>
      <c r="D117" s="192"/>
      <c r="E117" s="192"/>
      <c r="F117" s="192"/>
      <c r="G117" s="187"/>
      <c r="H117" s="193"/>
      <c r="I117" s="193" t="s">
        <v>980</v>
      </c>
    </row>
    <row r="118" spans="1:9" s="151" customFormat="1">
      <c r="A118" s="83"/>
      <c r="B118" s="84" t="s">
        <v>1119</v>
      </c>
      <c r="C118" s="229" t="s">
        <v>8</v>
      </c>
      <c r="D118" s="192"/>
      <c r="E118" s="192"/>
      <c r="F118" s="192"/>
      <c r="G118" s="187"/>
      <c r="H118" s="193"/>
      <c r="I118" s="193" t="s">
        <v>980</v>
      </c>
    </row>
    <row r="119" spans="1:9" s="151" customFormat="1">
      <c r="A119" s="83"/>
      <c r="B119" s="84" t="s">
        <v>1071</v>
      </c>
      <c r="C119" s="229" t="s">
        <v>8</v>
      </c>
      <c r="D119" s="192"/>
      <c r="E119" s="192"/>
      <c r="F119" s="192"/>
      <c r="G119" s="187"/>
      <c r="H119" s="193"/>
      <c r="I119" s="193" t="s">
        <v>980</v>
      </c>
    </row>
    <row r="120" spans="1:9" s="151" customFormat="1">
      <c r="A120" s="83"/>
      <c r="B120" s="84" t="s">
        <v>1430</v>
      </c>
      <c r="C120" s="229" t="s">
        <v>8</v>
      </c>
      <c r="D120" s="192"/>
      <c r="E120" s="192"/>
      <c r="F120" s="192"/>
      <c r="G120" s="187"/>
      <c r="H120" s="193"/>
      <c r="I120" s="193" t="s">
        <v>980</v>
      </c>
    </row>
    <row r="121" spans="1:9" s="151" customFormat="1">
      <c r="A121" s="83"/>
      <c r="B121" s="84" t="s">
        <v>1431</v>
      </c>
      <c r="C121" s="229" t="s">
        <v>8</v>
      </c>
      <c r="D121" s="192"/>
      <c r="E121" s="192"/>
      <c r="F121" s="192"/>
      <c r="G121" s="187"/>
      <c r="H121" s="193"/>
      <c r="I121" s="193" t="s">
        <v>980</v>
      </c>
    </row>
    <row r="122" spans="1:9" s="151" customFormat="1">
      <c r="A122" s="83"/>
      <c r="B122" s="152" t="s">
        <v>1425</v>
      </c>
      <c r="C122" s="229" t="s">
        <v>8</v>
      </c>
      <c r="D122" s="192"/>
      <c r="E122" s="192"/>
      <c r="F122" s="192"/>
      <c r="G122" s="187"/>
      <c r="H122" s="193"/>
      <c r="I122" s="193" t="s">
        <v>980</v>
      </c>
    </row>
    <row r="123" spans="1:9" s="151" customFormat="1">
      <c r="A123" s="83"/>
      <c r="B123" s="152" t="s">
        <v>1432</v>
      </c>
      <c r="C123" s="229" t="s">
        <v>8</v>
      </c>
      <c r="D123" s="192"/>
      <c r="E123" s="192"/>
      <c r="F123" s="192"/>
      <c r="G123" s="187"/>
      <c r="H123" s="193"/>
      <c r="I123" s="193" t="s">
        <v>980</v>
      </c>
    </row>
    <row r="124" spans="1:9" s="151" customFormat="1">
      <c r="A124" s="83"/>
      <c r="B124" s="152" t="s">
        <v>1433</v>
      </c>
      <c r="C124" s="229" t="s">
        <v>8</v>
      </c>
      <c r="D124" s="192"/>
      <c r="E124" s="192"/>
      <c r="F124" s="192"/>
      <c r="G124" s="187"/>
      <c r="H124" s="193"/>
      <c r="I124" s="193" t="s">
        <v>980</v>
      </c>
    </row>
    <row r="125" spans="1:9" s="151" customFormat="1">
      <c r="A125" s="83"/>
      <c r="B125" s="153" t="s">
        <v>1426</v>
      </c>
      <c r="C125" s="229" t="s">
        <v>8</v>
      </c>
      <c r="D125" s="192"/>
      <c r="E125" s="192"/>
      <c r="F125" s="192"/>
      <c r="G125" s="187"/>
      <c r="H125" s="193"/>
      <c r="I125" s="193">
        <v>23.5</v>
      </c>
    </row>
    <row r="126" spans="1:9" ht="30">
      <c r="A126" s="86" t="s">
        <v>34</v>
      </c>
      <c r="B126" s="87" t="s">
        <v>33</v>
      </c>
      <c r="C126" s="164"/>
      <c r="D126" s="197"/>
      <c r="E126" s="197"/>
      <c r="F126" s="197"/>
      <c r="G126" s="188"/>
      <c r="H126" s="167"/>
      <c r="I126" s="193"/>
    </row>
    <row r="127" spans="1:9" ht="60">
      <c r="A127" s="11" t="s">
        <v>35</v>
      </c>
      <c r="B127" s="60" t="s">
        <v>1405</v>
      </c>
      <c r="C127" s="226" t="s">
        <v>8</v>
      </c>
      <c r="D127" s="172"/>
      <c r="E127" s="172"/>
      <c r="F127" s="172"/>
      <c r="G127" s="172"/>
      <c r="H127" s="167">
        <v>0</v>
      </c>
      <c r="I127" s="248">
        <v>7.24</v>
      </c>
    </row>
    <row r="128" spans="1:9" ht="45">
      <c r="A128" s="91" t="s">
        <v>38</v>
      </c>
      <c r="B128" s="92" t="s">
        <v>37</v>
      </c>
      <c r="C128" s="187"/>
      <c r="D128" s="199"/>
      <c r="E128" s="199"/>
      <c r="F128" s="199"/>
      <c r="G128" s="188"/>
      <c r="H128" s="167"/>
      <c r="I128" s="167"/>
    </row>
    <row r="129" spans="1:9" ht="45">
      <c r="A129" s="83" t="s">
        <v>39</v>
      </c>
      <c r="B129" s="84" t="s">
        <v>1396</v>
      </c>
      <c r="C129" s="231"/>
      <c r="D129" s="192">
        <v>100</v>
      </c>
      <c r="E129" s="192">
        <v>100</v>
      </c>
      <c r="F129" s="192">
        <v>68.181818181818173</v>
      </c>
      <c r="G129" s="188">
        <v>100</v>
      </c>
      <c r="H129" s="167">
        <v>100</v>
      </c>
      <c r="I129" s="193">
        <v>86.666666666666671</v>
      </c>
    </row>
    <row r="130" spans="1:9">
      <c r="A130" s="11"/>
      <c r="B130" s="60" t="s">
        <v>1077</v>
      </c>
      <c r="C130" s="226" t="s">
        <v>8</v>
      </c>
      <c r="D130" s="171">
        <v>100</v>
      </c>
      <c r="E130" s="171">
        <v>100</v>
      </c>
      <c r="F130" s="171">
        <v>68.181818181818173</v>
      </c>
      <c r="G130" s="171">
        <v>100</v>
      </c>
      <c r="H130" s="163">
        <v>100</v>
      </c>
      <c r="I130" s="193">
        <v>86.666666666666671</v>
      </c>
    </row>
    <row r="131" spans="1:9" ht="30" hidden="1">
      <c r="A131" s="11"/>
      <c r="B131" s="60" t="s">
        <v>1078</v>
      </c>
      <c r="C131" s="226" t="s">
        <v>8</v>
      </c>
      <c r="D131" s="171"/>
      <c r="E131" s="171"/>
      <c r="F131" s="171"/>
      <c r="G131" s="188"/>
      <c r="H131" s="167"/>
      <c r="I131" s="167"/>
    </row>
    <row r="132" spans="1:9" ht="30" hidden="1">
      <c r="A132" s="11"/>
      <c r="B132" s="60" t="s">
        <v>1080</v>
      </c>
      <c r="C132" s="226" t="s">
        <v>8</v>
      </c>
      <c r="D132" s="171"/>
      <c r="E132" s="171"/>
      <c r="F132" s="171"/>
      <c r="G132" s="171"/>
      <c r="H132" s="167"/>
      <c r="I132" s="167"/>
    </row>
    <row r="133" spans="1:9" ht="45" hidden="1">
      <c r="A133" s="11"/>
      <c r="B133" s="60" t="s">
        <v>1079</v>
      </c>
      <c r="C133" s="226" t="s">
        <v>8</v>
      </c>
      <c r="D133" s="171"/>
      <c r="E133" s="171"/>
      <c r="F133" s="171"/>
      <c r="G133" s="188"/>
      <c r="H133" s="167"/>
      <c r="I133" s="167"/>
    </row>
    <row r="134" spans="1:9" ht="45" hidden="1">
      <c r="A134" s="11"/>
      <c r="B134" s="60" t="s">
        <v>1081</v>
      </c>
      <c r="C134" s="226" t="s">
        <v>8</v>
      </c>
      <c r="D134" s="171"/>
      <c r="E134" s="171"/>
      <c r="F134" s="171"/>
      <c r="G134" s="171"/>
      <c r="H134" s="167"/>
      <c r="I134" s="167"/>
    </row>
    <row r="135" spans="1:9" ht="45" hidden="1">
      <c r="A135" s="11"/>
      <c r="B135" s="146" t="s">
        <v>1082</v>
      </c>
      <c r="C135" s="189" t="s">
        <v>8</v>
      </c>
      <c r="D135" s="171"/>
      <c r="E135" s="171"/>
      <c r="F135" s="171"/>
      <c r="G135" s="188"/>
      <c r="H135" s="167"/>
      <c r="I135" s="167"/>
    </row>
    <row r="136" spans="1:9" ht="30">
      <c r="A136" s="145"/>
      <c r="B136" s="147" t="s">
        <v>1434</v>
      </c>
      <c r="C136" s="237" t="s">
        <v>8</v>
      </c>
      <c r="D136" s="225"/>
      <c r="E136" s="171"/>
      <c r="F136" s="171"/>
      <c r="G136" s="188"/>
      <c r="H136" s="167"/>
      <c r="I136" s="167" t="s">
        <v>980</v>
      </c>
    </row>
    <row r="137" spans="1:9" ht="30">
      <c r="A137" s="145"/>
      <c r="B137" s="147" t="s">
        <v>1435</v>
      </c>
      <c r="C137" s="237" t="s">
        <v>8</v>
      </c>
      <c r="D137" s="225"/>
      <c r="E137" s="171"/>
      <c r="F137" s="171"/>
      <c r="G137" s="188"/>
      <c r="H137" s="167"/>
      <c r="I137" s="167" t="s">
        <v>980</v>
      </c>
    </row>
    <row r="138" spans="1:9" ht="45">
      <c r="A138" s="145"/>
      <c r="B138" s="147" t="s">
        <v>1079</v>
      </c>
      <c r="C138" s="237" t="s">
        <v>8</v>
      </c>
      <c r="D138" s="225"/>
      <c r="E138" s="171"/>
      <c r="F138" s="171"/>
      <c r="G138" s="188"/>
      <c r="H138" s="167"/>
      <c r="I138" s="167" t="s">
        <v>980</v>
      </c>
    </row>
    <row r="139" spans="1:9" ht="45">
      <c r="A139" s="145"/>
      <c r="B139" s="147" t="s">
        <v>1436</v>
      </c>
      <c r="C139" s="237" t="s">
        <v>8</v>
      </c>
      <c r="D139" s="225"/>
      <c r="E139" s="171"/>
      <c r="F139" s="171"/>
      <c r="G139" s="188"/>
      <c r="H139" s="167"/>
      <c r="I139" s="167" t="s">
        <v>980</v>
      </c>
    </row>
    <row r="140" spans="1:9" ht="45">
      <c r="A140" s="145"/>
      <c r="B140" s="147" t="s">
        <v>1437</v>
      </c>
      <c r="C140" s="237" t="s">
        <v>8</v>
      </c>
      <c r="D140" s="225"/>
      <c r="E140" s="171"/>
      <c r="F140" s="171"/>
      <c r="G140" s="188"/>
      <c r="H140" s="167"/>
      <c r="I140" s="167" t="s">
        <v>980</v>
      </c>
    </row>
    <row r="141" spans="1:9" ht="30">
      <c r="A141" s="86" t="s">
        <v>41</v>
      </c>
      <c r="B141" s="87" t="s">
        <v>40</v>
      </c>
      <c r="C141" s="164"/>
      <c r="D141" s="197"/>
      <c r="E141" s="197"/>
      <c r="F141" s="197"/>
      <c r="G141" s="188"/>
      <c r="H141" s="167"/>
      <c r="I141" s="167"/>
    </row>
    <row r="142" spans="1:9" ht="60">
      <c r="A142" s="11" t="s">
        <v>42</v>
      </c>
      <c r="B142" s="60" t="s">
        <v>1397</v>
      </c>
      <c r="C142" s="226" t="s">
        <v>851</v>
      </c>
      <c r="D142" s="200">
        <v>325.96578690127075</v>
      </c>
      <c r="E142" s="200">
        <v>333.22639780018329</v>
      </c>
      <c r="F142" s="200">
        <v>264.89417293233083</v>
      </c>
      <c r="G142" s="167">
        <v>245.5666349809886</v>
      </c>
      <c r="H142" s="167">
        <v>279.72000000000003</v>
      </c>
      <c r="I142" s="193">
        <v>238.6</v>
      </c>
    </row>
    <row r="143" spans="1:9" ht="30">
      <c r="A143" s="91" t="s">
        <v>44</v>
      </c>
      <c r="B143" s="92" t="s">
        <v>43</v>
      </c>
      <c r="C143" s="187"/>
      <c r="D143" s="199"/>
      <c r="E143" s="199"/>
      <c r="F143" s="199"/>
      <c r="G143" s="188"/>
      <c r="H143" s="167"/>
      <c r="I143" s="193"/>
    </row>
    <row r="144" spans="1:9" ht="45">
      <c r="A144" s="83" t="s">
        <v>45</v>
      </c>
      <c r="B144" s="84" t="s">
        <v>1083</v>
      </c>
      <c r="C144" s="231" t="s">
        <v>8</v>
      </c>
      <c r="D144" s="171" t="str">
        <f>IF(ISERR(#REF!),"-",#REF!)</f>
        <v>-</v>
      </c>
      <c r="E144" s="171" t="str">
        <f>IF(ISERR(#REF!),"-",#REF!)</f>
        <v>-</v>
      </c>
      <c r="F144" s="171" t="str">
        <f>IF(ISERR(#REF!),"-",#REF!)</f>
        <v>-</v>
      </c>
      <c r="G144" s="171" t="str">
        <f>IF(ISERR(#REF!),"-",#REF!)</f>
        <v>-</v>
      </c>
      <c r="H144" s="163">
        <v>0</v>
      </c>
      <c r="I144" s="193">
        <v>0</v>
      </c>
    </row>
    <row r="145" spans="1:12" ht="45">
      <c r="A145" s="83" t="s">
        <v>46</v>
      </c>
      <c r="B145" s="84" t="s">
        <v>1402</v>
      </c>
      <c r="C145" s="231" t="s">
        <v>8</v>
      </c>
      <c r="D145" s="171">
        <v>28.000000000000004</v>
      </c>
      <c r="E145" s="171">
        <v>20</v>
      </c>
      <c r="F145" s="171">
        <v>0</v>
      </c>
      <c r="G145" s="171">
        <v>0</v>
      </c>
      <c r="H145" s="163">
        <v>0</v>
      </c>
      <c r="I145" s="193">
        <v>7.7</v>
      </c>
    </row>
    <row r="146" spans="1:12">
      <c r="A146" s="251" t="s">
        <v>47</v>
      </c>
      <c r="B146" s="252"/>
      <c r="C146" s="252"/>
      <c r="D146" s="252"/>
      <c r="E146" s="252"/>
      <c r="F146" s="252"/>
      <c r="G146" s="252"/>
      <c r="H146" s="252"/>
      <c r="I146" s="253"/>
    </row>
    <row r="147" spans="1:12" ht="60">
      <c r="A147" s="9" t="s">
        <v>48</v>
      </c>
      <c r="B147" s="87" t="s">
        <v>1398</v>
      </c>
      <c r="C147" s="188"/>
      <c r="D147" s="201"/>
      <c r="E147" s="201"/>
      <c r="F147" s="201"/>
      <c r="G147" s="188"/>
      <c r="H147" s="188"/>
      <c r="I147" s="188"/>
    </row>
    <row r="148" spans="1:12" ht="60">
      <c r="A148" s="65" t="s">
        <v>49</v>
      </c>
      <c r="B148" s="66" t="s">
        <v>1399</v>
      </c>
      <c r="C148" s="235" t="s">
        <v>8</v>
      </c>
      <c r="D148" s="171">
        <v>86.581196581196579</v>
      </c>
      <c r="E148" s="171">
        <v>84.898477157360404</v>
      </c>
      <c r="F148" s="171">
        <v>86.092436974789919</v>
      </c>
      <c r="G148" s="171">
        <v>82.855973813420619</v>
      </c>
      <c r="H148" s="163">
        <v>84.742351046698872</v>
      </c>
      <c r="I148" s="193">
        <v>75.616732213085442</v>
      </c>
    </row>
    <row r="149" spans="1:12" ht="90">
      <c r="A149" s="6" t="s">
        <v>52</v>
      </c>
      <c r="B149" s="32" t="s">
        <v>1400</v>
      </c>
      <c r="C149" s="235" t="s">
        <v>8</v>
      </c>
      <c r="D149" s="202">
        <v>33.097165991902834</v>
      </c>
      <c r="E149" s="202">
        <v>42.18512898330804</v>
      </c>
      <c r="F149" s="202">
        <v>52.52822778595975</v>
      </c>
      <c r="G149" s="202">
        <v>63.906792265741196</v>
      </c>
      <c r="H149" s="163">
        <v>73.59</v>
      </c>
      <c r="I149" s="193">
        <v>82.37</v>
      </c>
    </row>
    <row r="150" spans="1:12" ht="60">
      <c r="A150" s="11" t="s">
        <v>54</v>
      </c>
      <c r="B150" s="60" t="s">
        <v>1401</v>
      </c>
      <c r="C150" s="226" t="s">
        <v>8</v>
      </c>
      <c r="D150" s="171"/>
      <c r="E150" s="171"/>
      <c r="F150" s="171"/>
      <c r="G150" s="171"/>
      <c r="H150" s="167">
        <v>58.29</v>
      </c>
      <c r="I150" s="193">
        <v>50</v>
      </c>
    </row>
    <row r="151" spans="1:12">
      <c r="A151" s="11" t="s">
        <v>1084</v>
      </c>
      <c r="B151" s="60" t="s">
        <v>1085</v>
      </c>
      <c r="C151" s="226"/>
      <c r="D151" s="171"/>
      <c r="E151" s="171"/>
      <c r="F151" s="171"/>
      <c r="G151" s="171"/>
      <c r="H151" s="167">
        <v>8.2799999999999994</v>
      </c>
      <c r="I151" s="193">
        <v>8.4103585657370523</v>
      </c>
      <c r="L151" s="174"/>
    </row>
    <row r="152" spans="1:12">
      <c r="A152" s="83"/>
      <c r="B152" s="60" t="s">
        <v>1086</v>
      </c>
      <c r="C152" s="226" t="s">
        <v>747</v>
      </c>
      <c r="D152" s="171"/>
      <c r="E152" s="171"/>
      <c r="F152" s="171"/>
      <c r="G152" s="171"/>
      <c r="H152" s="167">
        <v>9.1199999999999992</v>
      </c>
      <c r="I152" s="193">
        <v>9.2200000000000006</v>
      </c>
    </row>
    <row r="153" spans="1:12">
      <c r="A153" s="83"/>
      <c r="B153" s="60" t="s">
        <v>1087</v>
      </c>
      <c r="C153" s="226" t="s">
        <v>747</v>
      </c>
      <c r="D153" s="171"/>
      <c r="E153" s="171"/>
      <c r="F153" s="171"/>
      <c r="G153" s="171"/>
      <c r="H153" s="167">
        <v>8.27</v>
      </c>
      <c r="I153" s="193">
        <v>8.5593220338983045</v>
      </c>
      <c r="L153" s="174"/>
    </row>
    <row r="154" spans="1:12">
      <c r="A154" s="83"/>
      <c r="B154" s="60" t="s">
        <v>1406</v>
      </c>
      <c r="C154" s="226" t="s">
        <v>747</v>
      </c>
      <c r="D154" s="171"/>
      <c r="E154" s="171"/>
      <c r="F154" s="171"/>
      <c r="G154" s="171"/>
      <c r="H154" s="167">
        <v>5.59</v>
      </c>
      <c r="I154" s="193">
        <v>5.4242424242424239</v>
      </c>
      <c r="L154" s="174"/>
    </row>
    <row r="155" spans="1:12" ht="60">
      <c r="A155" s="83" t="s">
        <v>1088</v>
      </c>
      <c r="B155" s="60" t="s">
        <v>1090</v>
      </c>
      <c r="C155" s="226" t="s">
        <v>8</v>
      </c>
      <c r="D155" s="171"/>
      <c r="E155" s="171"/>
      <c r="F155" s="171"/>
      <c r="G155" s="171"/>
      <c r="H155" s="167">
        <v>100</v>
      </c>
      <c r="I155" s="193">
        <v>100</v>
      </c>
    </row>
    <row r="156" spans="1:12" ht="90">
      <c r="A156" s="83" t="s">
        <v>1091</v>
      </c>
      <c r="B156" s="60" t="s">
        <v>1089</v>
      </c>
      <c r="C156" s="226" t="s">
        <v>8</v>
      </c>
      <c r="D156" s="171"/>
      <c r="E156" s="171"/>
      <c r="F156" s="171"/>
      <c r="G156" s="171"/>
      <c r="H156" s="167"/>
      <c r="I156" s="193">
        <v>100</v>
      </c>
    </row>
    <row r="157" spans="1:12" ht="45">
      <c r="A157" s="91" t="s">
        <v>56</v>
      </c>
      <c r="B157" s="31" t="s">
        <v>55</v>
      </c>
      <c r="C157" s="183"/>
      <c r="D157" s="201"/>
      <c r="E157" s="201"/>
      <c r="F157" s="201"/>
      <c r="G157" s="188"/>
      <c r="H157" s="167"/>
      <c r="I157" s="167"/>
    </row>
    <row r="158" spans="1:12" ht="60">
      <c r="A158" s="83" t="s">
        <v>57</v>
      </c>
      <c r="B158" s="32" t="s">
        <v>1403</v>
      </c>
      <c r="C158" s="226" t="s">
        <v>8</v>
      </c>
      <c r="D158" s="201">
        <v>98.68</v>
      </c>
      <c r="E158" s="201">
        <v>98.03</v>
      </c>
      <c r="F158" s="201">
        <v>99.12</v>
      </c>
      <c r="G158" s="188">
        <v>100</v>
      </c>
      <c r="H158" s="167">
        <v>100</v>
      </c>
      <c r="I158" s="193">
        <v>100</v>
      </c>
    </row>
    <row r="159" spans="1:12" ht="60">
      <c r="A159" s="83" t="s">
        <v>58</v>
      </c>
      <c r="B159" s="32" t="s">
        <v>1092</v>
      </c>
      <c r="C159" s="226" t="s">
        <v>8</v>
      </c>
      <c r="D159" s="201"/>
      <c r="E159" s="201"/>
      <c r="F159" s="201"/>
      <c r="G159" s="201"/>
      <c r="H159" s="167">
        <v>0</v>
      </c>
      <c r="I159" s="193">
        <v>0</v>
      </c>
    </row>
    <row r="160" spans="1:12" ht="45">
      <c r="A160" s="83" t="s">
        <v>1093</v>
      </c>
      <c r="B160" s="32" t="s">
        <v>1094</v>
      </c>
      <c r="C160" s="183" t="s">
        <v>8</v>
      </c>
      <c r="D160" s="172" t="str">
        <f>IF(ISERR(#REF!),"-",#REF!)</f>
        <v>-</v>
      </c>
      <c r="E160" s="172" t="str">
        <f>IF(ISERR(#REF!),"-",#REF!)</f>
        <v>-</v>
      </c>
      <c r="F160" s="172" t="str">
        <f>IF(ISERR(#REF!),"-",#REF!)</f>
        <v>-</v>
      </c>
      <c r="G160" s="172" t="str">
        <f>IF(ISERR(#REF!),"-",#REF!)</f>
        <v>-</v>
      </c>
      <c r="H160" s="167">
        <v>0</v>
      </c>
      <c r="I160" s="193">
        <v>0</v>
      </c>
    </row>
    <row r="161" spans="1:9" ht="75">
      <c r="A161" s="83" t="s">
        <v>1095</v>
      </c>
      <c r="B161" s="32" t="s">
        <v>1438</v>
      </c>
      <c r="C161" s="183" t="s">
        <v>8</v>
      </c>
      <c r="D161" s="172" t="str">
        <f>IF(ISERR(#REF!),"-",#REF!)</f>
        <v>-</v>
      </c>
      <c r="E161" s="172" t="str">
        <f>IF(ISERR(#REF!),"-",#REF!)</f>
        <v>-</v>
      </c>
      <c r="F161" s="172" t="str">
        <f>IF(ISERR(#REF!),"-",#REF!)</f>
        <v>-</v>
      </c>
      <c r="G161" s="172" t="str">
        <f>IF(ISERR(#REF!),"-",#REF!)</f>
        <v>-</v>
      </c>
      <c r="H161" s="167">
        <v>0</v>
      </c>
      <c r="I161" s="193">
        <v>0</v>
      </c>
    </row>
    <row r="162" spans="1:9" ht="60">
      <c r="A162" s="91" t="s">
        <v>60</v>
      </c>
      <c r="B162" s="31" t="s">
        <v>59</v>
      </c>
      <c r="C162" s="188"/>
      <c r="D162" s="201"/>
      <c r="E162" s="201"/>
      <c r="F162" s="201"/>
      <c r="G162" s="188"/>
      <c r="H162" s="167"/>
      <c r="I162" s="193"/>
    </row>
    <row r="163" spans="1:9" ht="45">
      <c r="A163" s="83" t="s">
        <v>61</v>
      </c>
      <c r="B163" s="32" t="s">
        <v>1096</v>
      </c>
      <c r="C163" s="183" t="s">
        <v>747</v>
      </c>
      <c r="D163" s="201">
        <v>5.0537084398976981</v>
      </c>
      <c r="E163" s="201">
        <v>5.0433673469387754</v>
      </c>
      <c r="F163" s="201">
        <v>4.8270142180094791</v>
      </c>
      <c r="G163" s="167">
        <v>4.9557739557739557</v>
      </c>
      <c r="H163" s="167">
        <v>5.2103960396039604</v>
      </c>
      <c r="I163" s="193">
        <v>5.6</v>
      </c>
    </row>
    <row r="164" spans="1:9" ht="105">
      <c r="A164" s="83" t="s">
        <v>62</v>
      </c>
      <c r="B164" s="32" t="s">
        <v>1439</v>
      </c>
      <c r="C164" s="183" t="s">
        <v>8</v>
      </c>
      <c r="D164" s="201">
        <v>19.254658385093169</v>
      </c>
      <c r="E164" s="201">
        <v>19.939577039274926</v>
      </c>
      <c r="F164" s="201">
        <v>20.795107033639145</v>
      </c>
      <c r="G164" s="201">
        <v>18.238993710691823</v>
      </c>
      <c r="H164" s="167">
        <v>16.139240506329113</v>
      </c>
      <c r="I164" s="193">
        <v>17.080745341614907</v>
      </c>
    </row>
    <row r="165" spans="1:9" ht="90">
      <c r="A165" s="83" t="s">
        <v>63</v>
      </c>
      <c r="B165" s="32" t="s">
        <v>1097</v>
      </c>
      <c r="C165" s="183"/>
      <c r="D165" s="172"/>
      <c r="E165" s="172"/>
      <c r="F165" s="172"/>
      <c r="G165" s="172"/>
      <c r="H165" s="167"/>
      <c r="I165" s="167"/>
    </row>
    <row r="166" spans="1:9">
      <c r="A166" s="83"/>
      <c r="B166" s="32" t="s">
        <v>1098</v>
      </c>
      <c r="C166" s="183" t="s">
        <v>8</v>
      </c>
      <c r="D166" s="171">
        <v>104.47979945502944</v>
      </c>
      <c r="E166" s="171">
        <v>94.631768727758939</v>
      </c>
      <c r="F166" s="171">
        <v>87.924322784438914</v>
      </c>
      <c r="G166" s="171">
        <v>92.313103562153813</v>
      </c>
      <c r="H166" s="163">
        <v>88.482254403392332</v>
      </c>
      <c r="I166" s="193">
        <v>87.127341511162612</v>
      </c>
    </row>
    <row r="167" spans="1:9">
      <c r="A167" s="83"/>
      <c r="B167" s="32" t="s">
        <v>1099</v>
      </c>
      <c r="C167" s="183" t="s">
        <v>8</v>
      </c>
      <c r="D167" s="171">
        <v>111.45939377908927</v>
      </c>
      <c r="E167" s="171">
        <v>103.05247783666735</v>
      </c>
      <c r="F167" s="171">
        <v>90.294244424149156</v>
      </c>
      <c r="G167" s="171">
        <v>98.182690672882728</v>
      </c>
      <c r="H167" s="163">
        <v>94.108262845679278</v>
      </c>
      <c r="I167" s="193">
        <v>91.043860757410812</v>
      </c>
    </row>
    <row r="168" spans="1:9" ht="105">
      <c r="A168" s="83" t="s">
        <v>1100</v>
      </c>
      <c r="B168" s="32" t="s">
        <v>1440</v>
      </c>
      <c r="C168" s="183" t="s">
        <v>8</v>
      </c>
      <c r="D168" s="172" t="str">
        <f>IF(ISERR(#REF!),"-",#REF!)</f>
        <v>-</v>
      </c>
      <c r="E168" s="172" t="str">
        <f>IF(ISERR(#REF!),"-",#REF!)</f>
        <v>-</v>
      </c>
      <c r="F168" s="172" t="str">
        <f>IF(ISERR(#REF!),"-",#REF!)</f>
        <v>-</v>
      </c>
      <c r="G168" s="172" t="str">
        <f>IF(ISERR(#REF!),"-",#REF!)</f>
        <v>-</v>
      </c>
      <c r="H168" s="167">
        <v>43.12</v>
      </c>
      <c r="I168" s="193">
        <v>42</v>
      </c>
    </row>
    <row r="169" spans="1:9" ht="75">
      <c r="A169" s="83" t="s">
        <v>1101</v>
      </c>
      <c r="B169" s="32" t="s">
        <v>1102</v>
      </c>
      <c r="C169" s="183"/>
      <c r="D169" s="172" t="str">
        <f>IF(ISERR(#REF!),"-",#REF!)</f>
        <v>-</v>
      </c>
      <c r="E169" s="172" t="str">
        <f>IF(ISERR(#REF!),"-",#REF!)</f>
        <v>-</v>
      </c>
      <c r="F169" s="172" t="str">
        <f>IF(ISERR(#REF!),"-",#REF!)</f>
        <v>-</v>
      </c>
      <c r="G169" s="172" t="str">
        <f>IF(ISERR(#REF!),"-",#REF!)</f>
        <v>-</v>
      </c>
      <c r="H169" s="167" t="s">
        <v>980</v>
      </c>
      <c r="I169" s="167"/>
    </row>
    <row r="170" spans="1:9">
      <c r="A170" s="83"/>
      <c r="B170" s="32" t="s">
        <v>1104</v>
      </c>
      <c r="C170" s="183"/>
      <c r="D170" s="172" t="str">
        <f>IF(ISERR(#REF!),"-",#REF!)</f>
        <v>-</v>
      </c>
      <c r="E170" s="172" t="str">
        <f>IF(ISERR(#REF!),"-",#REF!)</f>
        <v>-</v>
      </c>
      <c r="F170" s="172" t="str">
        <f>IF(ISERR(#REF!),"-",#REF!)</f>
        <v>-</v>
      </c>
      <c r="G170" s="172" t="str">
        <f>IF(ISERR(#REF!),"-",#REF!)</f>
        <v>-</v>
      </c>
      <c r="H170" s="167" t="s">
        <v>980</v>
      </c>
      <c r="I170" s="167"/>
    </row>
    <row r="171" spans="1:9">
      <c r="A171" s="83"/>
      <c r="B171" s="32" t="s">
        <v>1103</v>
      </c>
      <c r="C171" s="183" t="s">
        <v>8</v>
      </c>
      <c r="D171" s="172"/>
      <c r="E171" s="172"/>
      <c r="F171" s="172"/>
      <c r="G171" s="172"/>
      <c r="H171" s="167">
        <v>13.05</v>
      </c>
      <c r="I171" s="193">
        <v>13.05</v>
      </c>
    </row>
    <row r="172" spans="1:9">
      <c r="A172" s="83"/>
      <c r="B172" s="32" t="s">
        <v>1105</v>
      </c>
      <c r="C172" s="183" t="s">
        <v>8</v>
      </c>
      <c r="D172" s="172"/>
      <c r="E172" s="172"/>
      <c r="F172" s="172"/>
      <c r="G172" s="172"/>
      <c r="H172" s="167">
        <v>13.05</v>
      </c>
      <c r="I172" s="193">
        <v>13.05</v>
      </c>
    </row>
    <row r="173" spans="1:9">
      <c r="A173" s="83"/>
      <c r="B173" s="32" t="s">
        <v>1106</v>
      </c>
      <c r="C173" s="183"/>
      <c r="D173" s="172"/>
      <c r="E173" s="172"/>
      <c r="F173" s="172"/>
      <c r="G173" s="172"/>
      <c r="H173" s="167"/>
      <c r="I173" s="193"/>
    </row>
    <row r="174" spans="1:9">
      <c r="A174" s="83"/>
      <c r="B174" s="32" t="s">
        <v>1103</v>
      </c>
      <c r="C174" s="183" t="s">
        <v>8</v>
      </c>
      <c r="D174" s="172"/>
      <c r="E174" s="172"/>
      <c r="F174" s="172"/>
      <c r="G174" s="172"/>
      <c r="H174" s="167">
        <v>56.53</v>
      </c>
      <c r="I174" s="193">
        <v>52</v>
      </c>
    </row>
    <row r="175" spans="1:9">
      <c r="A175" s="83"/>
      <c r="B175" s="32" t="s">
        <v>1105</v>
      </c>
      <c r="C175" s="183" t="s">
        <v>8</v>
      </c>
      <c r="D175" s="172"/>
      <c r="E175" s="172"/>
      <c r="F175" s="172"/>
      <c r="G175" s="172"/>
      <c r="H175" s="167">
        <v>56.53</v>
      </c>
      <c r="I175" s="193">
        <v>52</v>
      </c>
    </row>
    <row r="176" spans="1:9">
      <c r="A176" s="83"/>
      <c r="B176" s="32" t="s">
        <v>1107</v>
      </c>
      <c r="C176" s="183"/>
      <c r="D176" s="172"/>
      <c r="E176" s="172"/>
      <c r="F176" s="172"/>
      <c r="G176" s="172"/>
      <c r="H176" s="167"/>
      <c r="I176" s="193"/>
    </row>
    <row r="177" spans="1:11">
      <c r="A177" s="83"/>
      <c r="B177" s="32" t="s">
        <v>1103</v>
      </c>
      <c r="C177" s="183" t="s">
        <v>8</v>
      </c>
      <c r="D177" s="172"/>
      <c r="E177" s="172"/>
      <c r="F177" s="172"/>
      <c r="G177" s="172"/>
      <c r="H177" s="167">
        <v>26.09</v>
      </c>
      <c r="I177" s="193">
        <v>30</v>
      </c>
    </row>
    <row r="178" spans="1:11">
      <c r="A178" s="83"/>
      <c r="B178" s="32" t="s">
        <v>1105</v>
      </c>
      <c r="C178" s="183" t="s">
        <v>8</v>
      </c>
      <c r="D178" s="172"/>
      <c r="E178" s="172"/>
      <c r="F178" s="172"/>
      <c r="G178" s="172"/>
      <c r="H178" s="167">
        <v>26.09</v>
      </c>
      <c r="I178" s="193">
        <v>30</v>
      </c>
    </row>
    <row r="179" spans="1:11" ht="60">
      <c r="A179" s="91" t="s">
        <v>67</v>
      </c>
      <c r="B179" s="31" t="s">
        <v>66</v>
      </c>
      <c r="C179" s="183"/>
      <c r="D179" s="201"/>
      <c r="E179" s="201"/>
      <c r="F179" s="201"/>
      <c r="G179" s="201"/>
      <c r="H179" s="167"/>
      <c r="I179" s="193"/>
    </row>
    <row r="180" spans="1:11" ht="30">
      <c r="A180" s="83" t="s">
        <v>68</v>
      </c>
      <c r="B180" s="32" t="s">
        <v>1441</v>
      </c>
      <c r="C180" s="183" t="s">
        <v>849</v>
      </c>
      <c r="D180" s="202">
        <v>28.828132992327365</v>
      </c>
      <c r="E180" s="202">
        <v>29.043276661514682</v>
      </c>
      <c r="F180" s="202">
        <v>28.773883773883774</v>
      </c>
      <c r="G180" s="202">
        <v>35.86331648329864</v>
      </c>
      <c r="H180" s="163">
        <v>36.36</v>
      </c>
      <c r="I180" s="193">
        <v>38.159999999999997</v>
      </c>
    </row>
    <row r="181" spans="1:11" ht="45">
      <c r="A181" s="83" t="s">
        <v>69</v>
      </c>
      <c r="B181" s="32" t="s">
        <v>1442</v>
      </c>
      <c r="C181" s="183" t="s">
        <v>8</v>
      </c>
      <c r="D181" s="202">
        <v>92.753623188405797</v>
      </c>
      <c r="E181" s="202">
        <v>95.652173913043484</v>
      </c>
      <c r="F181" s="202">
        <v>94.20289855072464</v>
      </c>
      <c r="G181" s="202">
        <v>97.101449275362313</v>
      </c>
      <c r="H181" s="163">
        <v>100</v>
      </c>
      <c r="I181" s="193">
        <v>100</v>
      </c>
    </row>
    <row r="182" spans="1:11" ht="30">
      <c r="A182" s="83" t="s">
        <v>70</v>
      </c>
      <c r="B182" s="32" t="s">
        <v>1443</v>
      </c>
      <c r="C182" s="183"/>
      <c r="D182" s="201"/>
      <c r="E182" s="201"/>
      <c r="F182" s="201"/>
      <c r="G182" s="201"/>
      <c r="H182" s="167"/>
      <c r="I182" s="167"/>
    </row>
    <row r="183" spans="1:11">
      <c r="A183" s="148"/>
      <c r="B183" s="32" t="s">
        <v>895</v>
      </c>
      <c r="C183" s="183" t="s">
        <v>850</v>
      </c>
      <c r="D183" s="202">
        <v>61.500493583415597</v>
      </c>
      <c r="E183" s="202">
        <v>71.051320378674646</v>
      </c>
      <c r="F183" s="202">
        <v>74.621766715470955</v>
      </c>
      <c r="G183" s="202">
        <v>82.567901234567898</v>
      </c>
      <c r="H183" s="163">
        <v>88.79</v>
      </c>
      <c r="I183" s="193">
        <v>84.633569739952719</v>
      </c>
    </row>
    <row r="184" spans="1:11">
      <c r="A184" s="148"/>
      <c r="B184" s="32" t="s">
        <v>1108</v>
      </c>
      <c r="C184" s="183" t="s">
        <v>850</v>
      </c>
      <c r="D184" s="202">
        <v>29.36821322803554</v>
      </c>
      <c r="E184" s="202">
        <v>27.95216741405082</v>
      </c>
      <c r="F184" s="202">
        <v>29.917032698877499</v>
      </c>
      <c r="G184" s="202">
        <v>34.370370370370367</v>
      </c>
      <c r="H184" s="163">
        <v>35.68</v>
      </c>
      <c r="I184" s="193">
        <v>38.156028368794324</v>
      </c>
    </row>
    <row r="185" spans="1:11" ht="90">
      <c r="A185" s="83" t="s">
        <v>72</v>
      </c>
      <c r="B185" s="32" t="s">
        <v>1444</v>
      </c>
      <c r="C185" s="183" t="s">
        <v>8</v>
      </c>
      <c r="D185" s="201"/>
      <c r="E185" s="201"/>
      <c r="F185" s="201"/>
      <c r="G185" s="201"/>
      <c r="H185" s="167"/>
      <c r="I185" s="193">
        <v>0</v>
      </c>
    </row>
    <row r="186" spans="1:11" ht="45">
      <c r="A186" s="83" t="s">
        <v>1109</v>
      </c>
      <c r="B186" s="32" t="s">
        <v>1445</v>
      </c>
      <c r="C186" s="183" t="s">
        <v>8</v>
      </c>
      <c r="D186" s="172"/>
      <c r="E186" s="172"/>
      <c r="F186" s="172"/>
      <c r="G186" s="172"/>
      <c r="H186" s="167">
        <v>4.3499999999999996</v>
      </c>
      <c r="I186" s="193">
        <v>100</v>
      </c>
    </row>
    <row r="187" spans="1:11" ht="45">
      <c r="A187" s="91" t="s">
        <v>75</v>
      </c>
      <c r="B187" s="181" t="s">
        <v>73</v>
      </c>
      <c r="C187" s="188"/>
      <c r="D187" s="201"/>
      <c r="E187" s="201"/>
      <c r="F187" s="201"/>
      <c r="G187" s="201"/>
      <c r="H187" s="167"/>
      <c r="I187" s="167"/>
    </row>
    <row r="188" spans="1:11" ht="45">
      <c r="A188" s="83" t="s">
        <v>74</v>
      </c>
      <c r="B188" s="32" t="s">
        <v>1446</v>
      </c>
      <c r="C188" s="183" t="s">
        <v>8</v>
      </c>
      <c r="D188" s="201"/>
      <c r="E188" s="201"/>
      <c r="F188" s="201"/>
      <c r="G188" s="201"/>
      <c r="H188" s="167">
        <v>100</v>
      </c>
      <c r="I188" s="193">
        <v>100</v>
      </c>
    </row>
    <row r="189" spans="1:11" ht="75">
      <c r="A189" s="83" t="s">
        <v>76</v>
      </c>
      <c r="B189" s="32" t="s">
        <v>1447</v>
      </c>
      <c r="C189" s="183"/>
      <c r="D189" s="201"/>
      <c r="E189" s="201"/>
      <c r="F189" s="201"/>
      <c r="G189" s="201"/>
      <c r="H189" s="167"/>
      <c r="I189" s="163"/>
    </row>
    <row r="190" spans="1:11" ht="30">
      <c r="A190" s="83"/>
      <c r="B190" s="32" t="s">
        <v>1448</v>
      </c>
      <c r="C190" s="183" t="s">
        <v>8</v>
      </c>
      <c r="D190" s="172">
        <v>0</v>
      </c>
      <c r="E190" s="172">
        <v>0</v>
      </c>
      <c r="F190" s="172">
        <v>0</v>
      </c>
      <c r="G190" s="172">
        <v>0</v>
      </c>
      <c r="H190" s="172">
        <v>0</v>
      </c>
      <c r="I190" s="193">
        <v>0</v>
      </c>
    </row>
    <row r="191" spans="1:11">
      <c r="A191" s="83"/>
      <c r="B191" s="32" t="s">
        <v>1111</v>
      </c>
      <c r="C191" s="183" t="s">
        <v>8</v>
      </c>
      <c r="D191" s="172">
        <v>0</v>
      </c>
      <c r="E191" s="172">
        <v>0</v>
      </c>
      <c r="F191" s="172">
        <v>0</v>
      </c>
      <c r="G191" s="172">
        <v>0</v>
      </c>
      <c r="H191" s="172">
        <v>0</v>
      </c>
      <c r="I191" s="193">
        <v>0</v>
      </c>
      <c r="K191" s="212"/>
    </row>
    <row r="192" spans="1:11" ht="45">
      <c r="A192" s="83"/>
      <c r="B192" s="32" t="s">
        <v>1449</v>
      </c>
      <c r="C192" s="183"/>
      <c r="D192" s="172">
        <v>0</v>
      </c>
      <c r="E192" s="172">
        <v>0</v>
      </c>
      <c r="F192" s="172">
        <v>4.6153846153846132</v>
      </c>
      <c r="G192" s="172">
        <v>2.9126213592232943</v>
      </c>
      <c r="H192" s="167">
        <v>2.9126213592232943</v>
      </c>
      <c r="I192" s="193">
        <v>2.16</v>
      </c>
      <c r="K192" s="184"/>
    </row>
    <row r="193" spans="1:11">
      <c r="A193" s="83"/>
      <c r="B193" s="32" t="s">
        <v>1110</v>
      </c>
      <c r="C193" s="183" t="s">
        <v>8</v>
      </c>
      <c r="D193" s="172">
        <v>0</v>
      </c>
      <c r="E193" s="172">
        <v>0</v>
      </c>
      <c r="F193" s="172">
        <v>0</v>
      </c>
      <c r="G193" s="172">
        <v>0</v>
      </c>
      <c r="H193" s="172">
        <v>0</v>
      </c>
      <c r="I193" s="193">
        <v>25</v>
      </c>
      <c r="K193" s="212"/>
    </row>
    <row r="194" spans="1:11">
      <c r="A194" s="83"/>
      <c r="B194" s="32" t="s">
        <v>1450</v>
      </c>
      <c r="C194" s="183" t="s">
        <v>8</v>
      </c>
      <c r="D194" s="172">
        <v>0</v>
      </c>
      <c r="E194" s="172">
        <v>0</v>
      </c>
      <c r="F194" s="172">
        <v>0</v>
      </c>
      <c r="G194" s="172">
        <v>0</v>
      </c>
      <c r="H194" s="172">
        <v>0</v>
      </c>
      <c r="I194" s="193">
        <v>65.13</v>
      </c>
      <c r="K194" s="184"/>
    </row>
    <row r="195" spans="1:11">
      <c r="A195" s="83"/>
      <c r="B195" s="32" t="s">
        <v>1110</v>
      </c>
      <c r="C195" s="183" t="s">
        <v>8</v>
      </c>
      <c r="D195" s="172">
        <v>0</v>
      </c>
      <c r="E195" s="172">
        <v>0</v>
      </c>
      <c r="F195" s="172">
        <v>0</v>
      </c>
      <c r="G195" s="172">
        <v>0</v>
      </c>
      <c r="H195" s="172">
        <v>0</v>
      </c>
      <c r="I195" s="193">
        <v>7.8</v>
      </c>
    </row>
    <row r="196" spans="1:11" ht="75">
      <c r="A196" s="83" t="s">
        <v>973</v>
      </c>
      <c r="B196" s="60" t="s">
        <v>1112</v>
      </c>
      <c r="C196" s="183" t="s">
        <v>8</v>
      </c>
      <c r="D196" s="171"/>
      <c r="E196" s="171"/>
      <c r="F196" s="171"/>
      <c r="G196" s="171"/>
      <c r="H196" s="167">
        <v>48.89</v>
      </c>
      <c r="I196" s="193">
        <v>82.76</v>
      </c>
    </row>
    <row r="197" spans="1:11" ht="90">
      <c r="A197" s="83" t="s">
        <v>974</v>
      </c>
      <c r="B197" s="60" t="s">
        <v>1451</v>
      </c>
      <c r="C197" s="183" t="s">
        <v>8</v>
      </c>
      <c r="D197" s="171"/>
      <c r="E197" s="171"/>
      <c r="F197" s="171"/>
      <c r="G197" s="171"/>
      <c r="H197" s="167">
        <v>0</v>
      </c>
      <c r="I197" s="193">
        <v>35.72</v>
      </c>
    </row>
    <row r="198" spans="1:11" ht="45">
      <c r="A198" s="83" t="s">
        <v>975</v>
      </c>
      <c r="B198" s="60" t="s">
        <v>1456</v>
      </c>
      <c r="C198" s="226"/>
      <c r="D198" s="171"/>
      <c r="E198" s="171"/>
      <c r="F198" s="171"/>
      <c r="G198" s="171"/>
      <c r="H198" s="167"/>
      <c r="I198" s="193"/>
    </row>
    <row r="199" spans="1:11">
      <c r="A199" s="83"/>
      <c r="B199" s="147" t="s">
        <v>1457</v>
      </c>
      <c r="C199" s="237" t="s">
        <v>8</v>
      </c>
      <c r="D199" s="171"/>
      <c r="E199" s="171"/>
      <c r="F199" s="171"/>
      <c r="G199" s="171"/>
      <c r="H199" s="167"/>
      <c r="I199" s="193" t="s">
        <v>980</v>
      </c>
    </row>
    <row r="200" spans="1:11">
      <c r="A200" s="83"/>
      <c r="B200" s="147" t="s">
        <v>1458</v>
      </c>
      <c r="C200" s="237" t="s">
        <v>8</v>
      </c>
      <c r="D200" s="171"/>
      <c r="E200" s="171"/>
      <c r="F200" s="171"/>
      <c r="G200" s="171"/>
      <c r="H200" s="167"/>
      <c r="I200" s="193" t="s">
        <v>980</v>
      </c>
    </row>
    <row r="201" spans="1:11">
      <c r="A201" s="83"/>
      <c r="B201" s="147" t="s">
        <v>1459</v>
      </c>
      <c r="C201" s="237" t="s">
        <v>8</v>
      </c>
      <c r="D201" s="171"/>
      <c r="E201" s="171"/>
      <c r="F201" s="171"/>
      <c r="G201" s="171"/>
      <c r="H201" s="167"/>
      <c r="I201" s="193" t="s">
        <v>980</v>
      </c>
    </row>
    <row r="202" spans="1:11">
      <c r="A202" s="83"/>
      <c r="B202" s="147" t="s">
        <v>1460</v>
      </c>
      <c r="C202" s="237" t="s">
        <v>8</v>
      </c>
      <c r="D202" s="171"/>
      <c r="E202" s="171"/>
      <c r="F202" s="171"/>
      <c r="G202" s="171"/>
      <c r="H202" s="167"/>
      <c r="I202" s="193" t="s">
        <v>980</v>
      </c>
    </row>
    <row r="203" spans="1:11">
      <c r="A203" s="83"/>
      <c r="B203" s="147" t="s">
        <v>1461</v>
      </c>
      <c r="C203" s="237" t="s">
        <v>8</v>
      </c>
      <c r="D203" s="171"/>
      <c r="E203" s="171"/>
      <c r="F203" s="171"/>
      <c r="G203" s="171"/>
      <c r="H203" s="167"/>
      <c r="I203" s="193" t="s">
        <v>980</v>
      </c>
    </row>
    <row r="204" spans="1:11">
      <c r="A204" s="83"/>
      <c r="B204" s="147" t="s">
        <v>1462</v>
      </c>
      <c r="C204" s="237" t="s">
        <v>8</v>
      </c>
      <c r="D204" s="171"/>
      <c r="E204" s="171"/>
      <c r="F204" s="171"/>
      <c r="G204" s="171"/>
      <c r="H204" s="167"/>
      <c r="I204" s="193" t="s">
        <v>980</v>
      </c>
    </row>
    <row r="205" spans="1:11" ht="45">
      <c r="A205" s="83" t="s">
        <v>1121</v>
      </c>
      <c r="B205" s="60" t="s">
        <v>1120</v>
      </c>
      <c r="C205" s="226"/>
      <c r="D205" s="171"/>
      <c r="E205" s="171"/>
      <c r="F205" s="171"/>
      <c r="G205" s="171"/>
      <c r="H205" s="167"/>
      <c r="I205" s="193"/>
    </row>
    <row r="206" spans="1:11">
      <c r="A206" s="83"/>
      <c r="B206" s="60" t="s">
        <v>1122</v>
      </c>
      <c r="C206" s="226" t="s">
        <v>747</v>
      </c>
      <c r="D206" s="171"/>
      <c r="E206" s="171"/>
      <c r="F206" s="171"/>
      <c r="G206" s="171"/>
      <c r="H206" s="167">
        <v>0</v>
      </c>
      <c r="I206" s="193">
        <v>181</v>
      </c>
    </row>
    <row r="207" spans="1:11">
      <c r="A207" s="83"/>
      <c r="B207" s="60" t="s">
        <v>1123</v>
      </c>
      <c r="C207" s="226" t="s">
        <v>747</v>
      </c>
      <c r="D207" s="171"/>
      <c r="E207" s="171"/>
      <c r="F207" s="171"/>
      <c r="G207" s="171"/>
      <c r="H207" s="167">
        <v>18.3</v>
      </c>
      <c r="I207" s="193">
        <v>23</v>
      </c>
    </row>
    <row r="208" spans="1:11">
      <c r="A208" s="83"/>
      <c r="B208" s="60" t="s">
        <v>1124</v>
      </c>
      <c r="C208" s="226" t="s">
        <v>747</v>
      </c>
      <c r="D208" s="171"/>
      <c r="E208" s="171"/>
      <c r="F208" s="171"/>
      <c r="G208" s="171"/>
      <c r="H208" s="167">
        <v>8.4600000000000009</v>
      </c>
      <c r="I208" s="193">
        <v>14</v>
      </c>
    </row>
    <row r="209" spans="1:11">
      <c r="A209" s="83"/>
      <c r="B209" s="60" t="s">
        <v>1125</v>
      </c>
      <c r="C209" s="226" t="s">
        <v>747</v>
      </c>
      <c r="D209" s="171"/>
      <c r="E209" s="171"/>
      <c r="F209" s="171"/>
      <c r="G209" s="171"/>
      <c r="H209" s="167">
        <v>0</v>
      </c>
      <c r="I209" s="193">
        <v>0</v>
      </c>
    </row>
    <row r="210" spans="1:11" ht="30">
      <c r="A210" s="83" t="s">
        <v>1452</v>
      </c>
      <c r="B210" s="142" t="s">
        <v>1453</v>
      </c>
      <c r="C210" s="226"/>
      <c r="D210" s="171"/>
      <c r="E210" s="171"/>
      <c r="F210" s="171"/>
      <c r="G210" s="171"/>
      <c r="H210" s="167"/>
      <c r="I210" s="167"/>
    </row>
    <row r="211" spans="1:11">
      <c r="A211" s="83"/>
      <c r="B211" s="60" t="s">
        <v>1113</v>
      </c>
      <c r="C211" s="226" t="s">
        <v>8</v>
      </c>
      <c r="D211" s="171"/>
      <c r="E211" s="171"/>
      <c r="F211" s="171"/>
      <c r="G211" s="171"/>
      <c r="H211" s="167">
        <v>0</v>
      </c>
      <c r="I211" s="193">
        <v>0</v>
      </c>
    </row>
    <row r="212" spans="1:11">
      <c r="A212" s="83"/>
      <c r="B212" s="60" t="s">
        <v>1114</v>
      </c>
      <c r="C212" s="226" t="s">
        <v>8</v>
      </c>
      <c r="D212" s="171"/>
      <c r="E212" s="171"/>
      <c r="F212" s="171"/>
      <c r="G212" s="171"/>
      <c r="H212" s="167">
        <v>1.92</v>
      </c>
      <c r="I212" s="193">
        <v>0.7</v>
      </c>
    </row>
    <row r="213" spans="1:11">
      <c r="A213" s="83"/>
      <c r="B213" s="60" t="s">
        <v>1115</v>
      </c>
      <c r="C213" s="226" t="s">
        <v>8</v>
      </c>
      <c r="D213" s="171"/>
      <c r="E213" s="171"/>
      <c r="F213" s="171"/>
      <c r="G213" s="171"/>
      <c r="H213" s="167">
        <v>0</v>
      </c>
      <c r="I213" s="193">
        <v>0</v>
      </c>
    </row>
    <row r="214" spans="1:11">
      <c r="A214" s="83"/>
      <c r="B214" s="60" t="s">
        <v>1116</v>
      </c>
      <c r="C214" s="226" t="s">
        <v>8</v>
      </c>
      <c r="D214" s="171"/>
      <c r="E214" s="171"/>
      <c r="F214" s="171"/>
      <c r="G214" s="171"/>
      <c r="H214" s="167">
        <v>0</v>
      </c>
      <c r="I214" s="193">
        <v>0</v>
      </c>
    </row>
    <row r="215" spans="1:11">
      <c r="A215" s="83"/>
      <c r="B215" s="60" t="s">
        <v>1117</v>
      </c>
      <c r="C215" s="226" t="s">
        <v>8</v>
      </c>
      <c r="D215" s="171"/>
      <c r="E215" s="171"/>
      <c r="F215" s="171"/>
      <c r="G215" s="171"/>
      <c r="H215" s="167">
        <v>23.23</v>
      </c>
      <c r="I215" s="193">
        <v>20.100000000000001</v>
      </c>
    </row>
    <row r="216" spans="1:11">
      <c r="A216" s="83"/>
      <c r="B216" s="60" t="s">
        <v>1071</v>
      </c>
      <c r="C216" s="226" t="s">
        <v>8</v>
      </c>
      <c r="D216" s="171"/>
      <c r="E216" s="171"/>
      <c r="F216" s="171"/>
      <c r="G216" s="171"/>
      <c r="H216" s="167">
        <v>0.65</v>
      </c>
      <c r="I216" s="193">
        <v>0.7</v>
      </c>
    </row>
    <row r="217" spans="1:11">
      <c r="A217" s="83"/>
      <c r="B217" s="60" t="s">
        <v>1119</v>
      </c>
      <c r="C217" s="226" t="s">
        <v>8</v>
      </c>
      <c r="D217" s="171"/>
      <c r="E217" s="171"/>
      <c r="F217" s="171"/>
      <c r="G217" s="171"/>
      <c r="H217" s="167">
        <v>45.81</v>
      </c>
      <c r="I217" s="193">
        <v>74.900000000000006</v>
      </c>
    </row>
    <row r="218" spans="1:11">
      <c r="A218" s="218"/>
      <c r="B218" s="179" t="s">
        <v>1118</v>
      </c>
      <c r="C218" s="226" t="s">
        <v>8</v>
      </c>
      <c r="D218" s="171"/>
      <c r="E218" s="171"/>
      <c r="F218" s="171"/>
      <c r="G218" s="171"/>
      <c r="H218" s="167">
        <v>2.58</v>
      </c>
      <c r="I218" s="193">
        <v>2.2000000000000002</v>
      </c>
    </row>
    <row r="219" spans="1:11">
      <c r="A219" s="218"/>
      <c r="B219" s="186" t="s">
        <v>1454</v>
      </c>
      <c r="C219" s="226" t="s">
        <v>8</v>
      </c>
      <c r="D219" s="171"/>
      <c r="E219" s="171"/>
      <c r="F219" s="171"/>
      <c r="G219" s="171"/>
      <c r="H219" s="167">
        <v>25.81</v>
      </c>
      <c r="I219" s="193">
        <v>0</v>
      </c>
    </row>
    <row r="220" spans="1:11">
      <c r="A220" s="218"/>
      <c r="B220" s="186" t="s">
        <v>1455</v>
      </c>
      <c r="C220" s="226" t="s">
        <v>8</v>
      </c>
      <c r="D220" s="171"/>
      <c r="E220" s="171"/>
      <c r="F220" s="171"/>
      <c r="G220" s="171"/>
      <c r="H220" s="167"/>
      <c r="I220" s="193">
        <v>1.4</v>
      </c>
    </row>
    <row r="221" spans="1:11" ht="90">
      <c r="A221" s="219" t="s">
        <v>77</v>
      </c>
      <c r="B221" s="177" t="s">
        <v>82</v>
      </c>
      <c r="C221" s="188"/>
      <c r="D221" s="201"/>
      <c r="E221" s="201"/>
      <c r="F221" s="201"/>
      <c r="G221" s="201"/>
      <c r="H221" s="167"/>
      <c r="I221" s="167"/>
    </row>
    <row r="222" spans="1:11" ht="30">
      <c r="A222" s="218" t="s">
        <v>78</v>
      </c>
      <c r="B222" s="178" t="s">
        <v>1463</v>
      </c>
      <c r="C222" s="226" t="s">
        <v>8</v>
      </c>
      <c r="D222" s="202">
        <v>97.532082922013814</v>
      </c>
      <c r="E222" s="202">
        <v>98.505231689088191</v>
      </c>
      <c r="F222" s="202">
        <v>99.414348462664719</v>
      </c>
      <c r="G222" s="202">
        <v>99.604938271604937</v>
      </c>
      <c r="H222" s="163">
        <v>100</v>
      </c>
      <c r="I222" s="193">
        <v>100</v>
      </c>
    </row>
    <row r="223" spans="1:11" ht="30">
      <c r="A223" s="218" t="s">
        <v>79</v>
      </c>
      <c r="B223" s="178" t="s">
        <v>1464</v>
      </c>
      <c r="C223" s="226" t="s">
        <v>8</v>
      </c>
      <c r="D223" s="202">
        <v>34.782608695652172</v>
      </c>
      <c r="E223" s="202">
        <v>34.782608695652172</v>
      </c>
      <c r="F223" s="202">
        <v>95.652173913043484</v>
      </c>
      <c r="G223" s="202">
        <v>86.956521739130437</v>
      </c>
      <c r="H223" s="163">
        <v>86.956521739130437</v>
      </c>
      <c r="I223" s="193">
        <v>47.83</v>
      </c>
      <c r="J223" s="204"/>
      <c r="K223" s="184"/>
    </row>
    <row r="224" spans="1:11" ht="30">
      <c r="A224" s="218" t="s">
        <v>80</v>
      </c>
      <c r="B224" s="178" t="s">
        <v>1465</v>
      </c>
      <c r="C224" s="226" t="s">
        <v>8</v>
      </c>
      <c r="D224" s="202">
        <v>91.304347826086953</v>
      </c>
      <c r="E224" s="202">
        <v>91.304347826086953</v>
      </c>
      <c r="F224" s="202">
        <v>91.304347826086953</v>
      </c>
      <c r="G224" s="202">
        <v>95.652173913043484</v>
      </c>
      <c r="H224" s="163">
        <v>73.91304347826086</v>
      </c>
      <c r="I224" s="193">
        <v>96</v>
      </c>
    </row>
    <row r="225" spans="1:9" ht="30">
      <c r="A225" s="218" t="s">
        <v>81</v>
      </c>
      <c r="B225" s="178" t="s">
        <v>1466</v>
      </c>
      <c r="C225" s="226" t="s">
        <v>8</v>
      </c>
      <c r="D225" s="202">
        <v>4.3478260869565215</v>
      </c>
      <c r="E225" s="202">
        <v>4.3478260869565215</v>
      </c>
      <c r="F225" s="202">
        <v>4.3478260869565215</v>
      </c>
      <c r="G225" s="202">
        <v>4.3478260869565215</v>
      </c>
      <c r="H225" s="163">
        <v>4.3478260869565215</v>
      </c>
      <c r="I225" s="193">
        <v>4.3478260869565215</v>
      </c>
    </row>
    <row r="226" spans="1:9" ht="60">
      <c r="A226" s="219" t="s">
        <v>83</v>
      </c>
      <c r="B226" s="177" t="s">
        <v>85</v>
      </c>
      <c r="C226" s="188"/>
      <c r="D226" s="201"/>
      <c r="E226" s="201"/>
      <c r="F226" s="201"/>
      <c r="G226" s="201"/>
      <c r="H226" s="167"/>
      <c r="I226" s="193"/>
    </row>
    <row r="227" spans="1:9" ht="60">
      <c r="A227" s="218" t="s">
        <v>84</v>
      </c>
      <c r="B227" s="178" t="s">
        <v>1467</v>
      </c>
      <c r="C227" s="226" t="s">
        <v>8</v>
      </c>
      <c r="D227" s="202">
        <v>88.461538461538453</v>
      </c>
      <c r="E227" s="202">
        <v>100</v>
      </c>
      <c r="F227" s="202">
        <v>100</v>
      </c>
      <c r="G227" s="202">
        <v>100</v>
      </c>
      <c r="H227" s="163">
        <v>100</v>
      </c>
      <c r="I227" s="193">
        <v>100</v>
      </c>
    </row>
    <row r="228" spans="1:9" ht="45">
      <c r="A228" s="91" t="s">
        <v>86</v>
      </c>
      <c r="B228" s="181" t="s">
        <v>1126</v>
      </c>
      <c r="C228" s="188"/>
      <c r="D228" s="201"/>
      <c r="E228" s="201"/>
      <c r="F228" s="201"/>
      <c r="G228" s="201"/>
      <c r="H228" s="167"/>
      <c r="I228" s="167"/>
    </row>
    <row r="229" spans="1:9" ht="30">
      <c r="A229" s="83" t="s">
        <v>87</v>
      </c>
      <c r="B229" s="32" t="s">
        <v>1468</v>
      </c>
      <c r="C229" s="226" t="s">
        <v>851</v>
      </c>
      <c r="D229" s="171">
        <v>381.68803016022622</v>
      </c>
      <c r="E229" s="171">
        <v>402.9626078619367</v>
      </c>
      <c r="F229" s="171">
        <v>393.06655067420616</v>
      </c>
      <c r="G229" s="171">
        <v>415.99804017638411</v>
      </c>
      <c r="H229" s="163">
        <v>441.26979472140761</v>
      </c>
      <c r="I229" s="193">
        <v>496</v>
      </c>
    </row>
    <row r="230" spans="1:9" ht="30">
      <c r="A230" s="83" t="s">
        <v>1469</v>
      </c>
      <c r="B230" s="32" t="s">
        <v>1470</v>
      </c>
      <c r="C230" s="226" t="s">
        <v>8</v>
      </c>
      <c r="D230" s="171">
        <v>1.5556669489914094E-2</v>
      </c>
      <c r="E230" s="171">
        <v>2.8789645244949914E-2</v>
      </c>
      <c r="F230" s="171">
        <v>6.5622025983223781E-2</v>
      </c>
      <c r="G230" s="171">
        <v>5.3000287379336014E-2</v>
      </c>
      <c r="H230" s="163">
        <v>0</v>
      </c>
      <c r="I230" s="193">
        <v>0</v>
      </c>
    </row>
    <row r="231" spans="1:9" ht="30">
      <c r="A231" s="91" t="s">
        <v>88</v>
      </c>
      <c r="B231" s="31" t="s">
        <v>92</v>
      </c>
      <c r="C231" s="188"/>
      <c r="D231" s="202"/>
      <c r="E231" s="202"/>
      <c r="F231" s="202"/>
      <c r="G231" s="202"/>
      <c r="H231" s="163"/>
      <c r="I231" s="193"/>
    </row>
    <row r="232" spans="1:9" ht="30">
      <c r="A232" s="83" t="s">
        <v>90</v>
      </c>
      <c r="B232" s="32" t="s">
        <v>1471</v>
      </c>
      <c r="C232" s="226" t="s">
        <v>8</v>
      </c>
      <c r="D232" s="202">
        <v>100</v>
      </c>
      <c r="E232" s="202">
        <v>100</v>
      </c>
      <c r="F232" s="202">
        <v>100</v>
      </c>
      <c r="G232" s="202">
        <v>100</v>
      </c>
      <c r="H232" s="163">
        <v>100</v>
      </c>
      <c r="I232" s="193">
        <v>100</v>
      </c>
    </row>
    <row r="233" spans="1:9" ht="45">
      <c r="A233" s="83" t="s">
        <v>89</v>
      </c>
      <c r="B233" s="32" t="s">
        <v>1472</v>
      </c>
      <c r="C233" s="226" t="s">
        <v>8</v>
      </c>
      <c r="D233" s="202">
        <v>4.3478260869565215</v>
      </c>
      <c r="E233" s="202">
        <v>8.695652173913043</v>
      </c>
      <c r="F233" s="202">
        <v>0</v>
      </c>
      <c r="G233" s="202">
        <v>0</v>
      </c>
      <c r="H233" s="163">
        <v>0</v>
      </c>
      <c r="I233" s="193">
        <v>0</v>
      </c>
    </row>
    <row r="234" spans="1:9" ht="45">
      <c r="A234" s="83" t="s">
        <v>1473</v>
      </c>
      <c r="B234" s="32" t="s">
        <v>1474</v>
      </c>
      <c r="C234" s="226" t="s">
        <v>8</v>
      </c>
      <c r="D234" s="202">
        <v>30.434782608695656</v>
      </c>
      <c r="E234" s="202">
        <v>34.782608695652172</v>
      </c>
      <c r="F234" s="202">
        <v>21.739130434782609</v>
      </c>
      <c r="G234" s="202">
        <v>0</v>
      </c>
      <c r="H234" s="163">
        <v>0</v>
      </c>
      <c r="I234" s="193">
        <v>8.695652173913043</v>
      </c>
    </row>
    <row r="235" spans="1:9" s="80" customFormat="1" ht="15" hidden="1" customHeight="1">
      <c r="A235" s="260" t="s">
        <v>93</v>
      </c>
      <c r="B235" s="260"/>
      <c r="C235" s="260"/>
      <c r="D235" s="260"/>
      <c r="E235" s="260"/>
      <c r="F235" s="260"/>
      <c r="G235" s="164"/>
      <c r="H235" s="164"/>
      <c r="I235" s="164"/>
    </row>
    <row r="236" spans="1:9" s="80" customFormat="1" ht="15" hidden="1" customHeight="1">
      <c r="A236" s="260" t="s">
        <v>94</v>
      </c>
      <c r="B236" s="260"/>
      <c r="C236" s="260"/>
      <c r="D236" s="260"/>
      <c r="E236" s="260"/>
      <c r="F236" s="260"/>
      <c r="G236" s="164"/>
      <c r="H236" s="164"/>
      <c r="I236" s="164"/>
    </row>
    <row r="237" spans="1:9" s="80" customFormat="1" ht="45" hidden="1" customHeight="1">
      <c r="A237" s="86" t="s">
        <v>95</v>
      </c>
      <c r="B237" s="87" t="s">
        <v>96</v>
      </c>
      <c r="C237" s="164"/>
      <c r="D237" s="202"/>
      <c r="E237" s="202"/>
      <c r="F237" s="202"/>
      <c r="G237" s="164"/>
      <c r="H237" s="164"/>
      <c r="I237" s="164"/>
    </row>
    <row r="238" spans="1:9" s="80" customFormat="1" ht="75" hidden="1" customHeight="1">
      <c r="A238" s="11" t="s">
        <v>97</v>
      </c>
      <c r="B238" s="60" t="s">
        <v>98</v>
      </c>
      <c r="C238" s="226" t="s">
        <v>8</v>
      </c>
      <c r="D238" s="171">
        <f>IF(ISERR(Профессиональное!E10),"-",Профессиональное!E10)</f>
        <v>7.15</v>
      </c>
      <c r="E238" s="171">
        <f>IF(ISERR(Профессиональное!F10),"-",Профессиональное!F10)</f>
        <v>6.99</v>
      </c>
      <c r="F238" s="171">
        <f>IF(ISERR(Профессиональное!G10),"-",Профессиональное!G10)</f>
        <v>0</v>
      </c>
      <c r="G238" s="164"/>
      <c r="H238" s="164"/>
      <c r="I238" s="164"/>
    </row>
    <row r="239" spans="1:9" s="80" customFormat="1" ht="75" hidden="1" customHeight="1">
      <c r="A239" s="11" t="s">
        <v>104</v>
      </c>
      <c r="B239" s="60" t="s">
        <v>103</v>
      </c>
      <c r="C239" s="226" t="s">
        <v>8</v>
      </c>
      <c r="D239" s="171">
        <f>IF(ISERR(Профессиональное!E14),"-",Профессиональное!E14)</f>
        <v>14.9</v>
      </c>
      <c r="E239" s="171">
        <f>IF(ISERR(Профессиональное!F14),"-",Профессиональное!F14)</f>
        <v>22.46</v>
      </c>
      <c r="F239" s="171">
        <f>IF(ISERR(Профессиональное!G14),"-",Профессиональное!G14)</f>
        <v>0</v>
      </c>
      <c r="G239" s="164"/>
      <c r="H239" s="164"/>
      <c r="I239" s="164"/>
    </row>
    <row r="240" spans="1:9" s="80" customFormat="1" ht="45" hidden="1" customHeight="1">
      <c r="A240" s="11" t="s">
        <v>992</v>
      </c>
      <c r="B240" s="19" t="s">
        <v>995</v>
      </c>
      <c r="C240" s="226" t="s">
        <v>850</v>
      </c>
      <c r="D240" s="171" t="str">
        <f>IF(ISERR(Профессиональное!E17),"-",Профессиональное!E17)</f>
        <v>-</v>
      </c>
      <c r="E240" s="171" t="str">
        <f>IF(ISERR(Профессиональное!F17),"-",Профессиональное!F17)</f>
        <v>-</v>
      </c>
      <c r="F240" s="171" t="str">
        <f>IF(ISERR(Профессиональное!G17),"-",Профессиональное!G17)</f>
        <v>-</v>
      </c>
      <c r="G240" s="164"/>
      <c r="H240" s="164"/>
      <c r="I240" s="164"/>
    </row>
    <row r="241" spans="1:9" s="80" customFormat="1" ht="45" hidden="1" customHeight="1">
      <c r="A241" s="86" t="s">
        <v>108</v>
      </c>
      <c r="B241" s="87" t="s">
        <v>109</v>
      </c>
      <c r="C241" s="226"/>
      <c r="D241" s="202"/>
      <c r="E241" s="202"/>
      <c r="F241" s="202"/>
      <c r="G241" s="164"/>
      <c r="H241" s="164"/>
      <c r="I241" s="164"/>
    </row>
    <row r="242" spans="1:9" s="80" customFormat="1" ht="90" hidden="1" customHeight="1">
      <c r="A242" s="11" t="s">
        <v>111</v>
      </c>
      <c r="B242" s="60" t="s">
        <v>110</v>
      </c>
      <c r="C242" s="226" t="s">
        <v>8</v>
      </c>
      <c r="D242" s="171">
        <f>IF(ISERR(Профессиональное!E21),"-",Профессиональное!E21)</f>
        <v>0.34</v>
      </c>
      <c r="E242" s="171">
        <f>IF(ISERR(Профессиональное!F21),"-",Профессиональное!F21)</f>
        <v>0</v>
      </c>
      <c r="F242" s="171" t="str">
        <f>IF(ISERR(Профессиональное!G21),"-",Профессиональное!G21)</f>
        <v>-</v>
      </c>
      <c r="G242" s="164"/>
      <c r="H242" s="164"/>
      <c r="I242" s="164"/>
    </row>
    <row r="243" spans="1:9" s="80" customFormat="1" ht="120" hidden="1" customHeight="1">
      <c r="A243" s="11" t="s">
        <v>116</v>
      </c>
      <c r="B243" s="60" t="s">
        <v>117</v>
      </c>
      <c r="C243" s="226"/>
      <c r="D243" s="202"/>
      <c r="E243" s="202"/>
      <c r="F243" s="202"/>
      <c r="G243" s="164"/>
      <c r="H243" s="164"/>
      <c r="I243" s="164"/>
    </row>
    <row r="244" spans="1:9" s="80" customFormat="1" ht="15" hidden="1" customHeight="1">
      <c r="A244" s="78"/>
      <c r="B244" s="60" t="s">
        <v>897</v>
      </c>
      <c r="C244" s="226" t="s">
        <v>8</v>
      </c>
      <c r="D244" s="171">
        <f>IF(ISERR(Профессиональное!E25),"-",Профессиональное!E25)</f>
        <v>90.93</v>
      </c>
      <c r="E244" s="171">
        <f>IF(ISERR(Профессиональное!F25),"-",Профессиональное!F25)</f>
        <v>93.69747899159664</v>
      </c>
      <c r="F244" s="171" t="str">
        <f>IF(ISERR(Профессиональное!G25),"-",Профессиональное!G25)</f>
        <v>-</v>
      </c>
      <c r="G244" s="164"/>
      <c r="H244" s="164"/>
      <c r="I244" s="164"/>
    </row>
    <row r="245" spans="1:9" s="80" customFormat="1" ht="15" hidden="1" customHeight="1">
      <c r="A245" s="78"/>
      <c r="B245" s="60" t="s">
        <v>898</v>
      </c>
      <c r="C245" s="226" t="s">
        <v>8</v>
      </c>
      <c r="D245" s="171">
        <f>IF(ISERR(Профессиональное!E34),"-",Профессиональное!E34)</f>
        <v>3.1</v>
      </c>
      <c r="E245" s="171">
        <f>IF(ISERR(Профессиональное!F34),"-",Профессиональное!F34)</f>
        <v>3.8565426170468187</v>
      </c>
      <c r="F245" s="171" t="str">
        <f>IF(ISERR(Профессиональное!G34),"-",Профессиональное!G34)</f>
        <v>-</v>
      </c>
      <c r="G245" s="164"/>
      <c r="H245" s="164"/>
      <c r="I245" s="164"/>
    </row>
    <row r="246" spans="1:9" s="80" customFormat="1" ht="120" hidden="1" customHeight="1">
      <c r="A246" s="11" t="s">
        <v>131</v>
      </c>
      <c r="B246" s="60" t="s">
        <v>130</v>
      </c>
      <c r="C246" s="226"/>
      <c r="D246" s="202"/>
      <c r="E246" s="202"/>
      <c r="F246" s="202"/>
      <c r="G246" s="164"/>
      <c r="H246" s="164"/>
      <c r="I246" s="164"/>
    </row>
    <row r="247" spans="1:9" s="80" customFormat="1" ht="15" hidden="1" customHeight="1">
      <c r="A247" s="78"/>
      <c r="B247" s="60" t="s">
        <v>897</v>
      </c>
      <c r="C247" s="226"/>
      <c r="D247" s="202"/>
      <c r="E247" s="202"/>
      <c r="F247" s="202"/>
      <c r="G247" s="164"/>
      <c r="H247" s="164"/>
      <c r="I247" s="164"/>
    </row>
    <row r="248" spans="1:9" s="80" customFormat="1" ht="15" hidden="1" customHeight="1">
      <c r="A248" s="78"/>
      <c r="B248" s="60" t="s">
        <v>893</v>
      </c>
      <c r="C248" s="226" t="s">
        <v>8</v>
      </c>
      <c r="D248" s="171">
        <f>IF(ISERR(Профессиональное!E45),"-",Профессиональное!E45)</f>
        <v>63.46</v>
      </c>
      <c r="E248" s="171">
        <f>IF(ISERR(Профессиональное!F45),"-",Профессиональное!F45)</f>
        <v>64.047929409405384</v>
      </c>
      <c r="F248" s="171" t="str">
        <f>IF(ISERR(Профессиональное!G45),"-",Профессиональное!G45)</f>
        <v>-</v>
      </c>
      <c r="G248" s="164"/>
      <c r="H248" s="164"/>
      <c r="I248" s="164"/>
    </row>
    <row r="249" spans="1:9" s="80" customFormat="1" ht="15" hidden="1" customHeight="1">
      <c r="A249" s="78"/>
      <c r="B249" s="60" t="s">
        <v>894</v>
      </c>
      <c r="C249" s="226" t="s">
        <v>8</v>
      </c>
      <c r="D249" s="171">
        <f>IF(ISERR(Профессиональное!E46),"-",Профессиональное!E46)</f>
        <v>72.22</v>
      </c>
      <c r="E249" s="171">
        <f>IF(ISERR(Профессиональное!F46),"-",Профессиональное!F46)</f>
        <v>66.417910447761201</v>
      </c>
      <c r="F249" s="171" t="str">
        <f>IF(ISERR(Профессиональное!G46),"-",Профессиональное!G46)</f>
        <v>-</v>
      </c>
      <c r="G249" s="164"/>
      <c r="H249" s="164"/>
      <c r="I249" s="164"/>
    </row>
    <row r="250" spans="1:9" s="80" customFormat="1" ht="15" hidden="1" customHeight="1">
      <c r="A250" s="78"/>
      <c r="B250" s="60" t="s">
        <v>898</v>
      </c>
      <c r="C250" s="226"/>
      <c r="D250" s="202"/>
      <c r="E250" s="202"/>
      <c r="F250" s="202"/>
      <c r="G250" s="164"/>
      <c r="H250" s="164"/>
      <c r="I250" s="164"/>
    </row>
    <row r="251" spans="1:9" s="80" customFormat="1" ht="15" hidden="1" customHeight="1">
      <c r="A251" s="78"/>
      <c r="B251" s="60" t="s">
        <v>893</v>
      </c>
      <c r="C251" s="226" t="s">
        <v>8</v>
      </c>
      <c r="D251" s="171">
        <f>IF(ISERR(Профессиональное!E54),"-",Профессиональное!E54)</f>
        <v>36.54</v>
      </c>
      <c r="E251" s="171">
        <f>IF(ISERR(Профессиональное!F54),"-",Профессиональное!F54)</f>
        <v>35.952070590594602</v>
      </c>
      <c r="F251" s="171" t="str">
        <f>IF(ISERR(Профессиональное!G54),"-",Профессиональное!G54)</f>
        <v>-</v>
      </c>
      <c r="G251" s="164"/>
      <c r="H251" s="164"/>
      <c r="I251" s="164"/>
    </row>
    <row r="252" spans="1:9" s="80" customFormat="1" ht="15" hidden="1" customHeight="1">
      <c r="A252" s="78"/>
      <c r="B252" s="60" t="s">
        <v>894</v>
      </c>
      <c r="C252" s="226" t="s">
        <v>8</v>
      </c>
      <c r="D252" s="171">
        <f>IF(ISERR(Профессиональное!E55),"-",Профессиональное!E55)</f>
        <v>27.78</v>
      </c>
      <c r="E252" s="171">
        <f>IF(ISERR(Профессиональное!F55),"-",Профессиональное!F55)</f>
        <v>33.582089552238806</v>
      </c>
      <c r="F252" s="171" t="str">
        <f>IF(ISERR(Профессиональное!G55),"-",Профессиональное!G55)</f>
        <v>-</v>
      </c>
      <c r="G252" s="164"/>
      <c r="H252" s="164"/>
      <c r="I252" s="164"/>
    </row>
    <row r="253" spans="1:9" s="80" customFormat="1" ht="60" hidden="1" customHeight="1">
      <c r="A253" s="11" t="s">
        <v>136</v>
      </c>
      <c r="B253" s="60" t="s">
        <v>137</v>
      </c>
      <c r="C253" s="226" t="s">
        <v>8</v>
      </c>
      <c r="D253" s="171">
        <f>IF(ISERR(Профессиональное!E62),"-",Профессиональное!E62)</f>
        <v>97.09</v>
      </c>
      <c r="E253" s="171">
        <f>IF(ISERR(Профессиональное!F62),"-",Профессиональное!F62)</f>
        <v>97.674069627851139</v>
      </c>
      <c r="F253" s="171" t="str">
        <f>IF(ISERR(Профессиональное!G62),"-",Профессиональное!G62)</f>
        <v>-</v>
      </c>
      <c r="G253" s="164"/>
      <c r="H253" s="164"/>
      <c r="I253" s="164"/>
    </row>
    <row r="254" spans="1:9" s="80" customFormat="1" ht="105" hidden="1" customHeight="1">
      <c r="A254" s="100" t="s">
        <v>146</v>
      </c>
      <c r="B254" s="60" t="s">
        <v>429</v>
      </c>
      <c r="C254" s="226"/>
      <c r="D254" s="202"/>
      <c r="E254" s="202"/>
      <c r="F254" s="202"/>
      <c r="G254" s="164"/>
      <c r="H254" s="164"/>
      <c r="I254" s="164"/>
    </row>
    <row r="255" spans="1:9" s="80" customFormat="1" ht="15" hidden="1" customHeight="1">
      <c r="A255" s="100"/>
      <c r="B255" s="60" t="s">
        <v>899</v>
      </c>
      <c r="C255" s="226"/>
      <c r="D255" s="202"/>
      <c r="E255" s="202"/>
      <c r="F255" s="202"/>
      <c r="G255" s="164"/>
      <c r="H255" s="164"/>
      <c r="I255" s="164"/>
    </row>
    <row r="256" spans="1:9" s="80" customFormat="1" ht="15" hidden="1" customHeight="1">
      <c r="A256" s="100"/>
      <c r="B256" s="60" t="s">
        <v>893</v>
      </c>
      <c r="C256" s="226" t="s">
        <v>8</v>
      </c>
      <c r="D256" s="171">
        <f>IF(ISERR(Профессиональное!E71),"-",Профессиональное!E71)</f>
        <v>71.069999999999993</v>
      </c>
      <c r="E256" s="171">
        <f>IF(ISERR(Профессиональное!F71),"-",Профессиональное!F71)</f>
        <v>67.251579264012832</v>
      </c>
      <c r="F256" s="171" t="str">
        <f>IF(ISERR(Профессиональное!G71),"-",Профессиональное!G71)</f>
        <v>-</v>
      </c>
      <c r="G256" s="164"/>
      <c r="H256" s="164"/>
      <c r="I256" s="164"/>
    </row>
    <row r="257" spans="1:9" s="80" customFormat="1" ht="15" hidden="1" customHeight="1">
      <c r="A257" s="100"/>
      <c r="B257" s="60" t="s">
        <v>894</v>
      </c>
      <c r="C257" s="226" t="s">
        <v>8</v>
      </c>
      <c r="D257" s="171">
        <f>IF(ISERR(Профессиональное!E72),"-",Профессиональное!E72)</f>
        <v>69.44</v>
      </c>
      <c r="E257" s="171">
        <f>IF(ISERR(Профессиональное!F72),"-",Профессиональное!F72)</f>
        <v>58.208955223880601</v>
      </c>
      <c r="F257" s="171" t="str">
        <f>IF(ISERR(Профессиональное!G72),"-",Профессиональное!G72)</f>
        <v>-</v>
      </c>
      <c r="G257" s="164"/>
      <c r="H257" s="164"/>
      <c r="I257" s="164"/>
    </row>
    <row r="258" spans="1:9" s="80" customFormat="1" ht="15" hidden="1" customHeight="1">
      <c r="A258" s="100"/>
      <c r="B258" s="60" t="s">
        <v>900</v>
      </c>
      <c r="C258" s="226"/>
      <c r="D258" s="202"/>
      <c r="E258" s="202"/>
      <c r="F258" s="202"/>
      <c r="G258" s="164"/>
      <c r="H258" s="164"/>
      <c r="I258" s="164"/>
    </row>
    <row r="259" spans="1:9" s="80" customFormat="1" ht="15" hidden="1" customHeight="1">
      <c r="A259" s="100"/>
      <c r="B259" s="60" t="s">
        <v>893</v>
      </c>
      <c r="C259" s="226" t="s">
        <v>8</v>
      </c>
      <c r="D259" s="171">
        <f>IF(ISERR(Профессиональное!E74),"-",Профессиональное!E74)</f>
        <v>2.42</v>
      </c>
      <c r="E259" s="171">
        <f>IF(ISERR(Профессиональное!F74),"-",Профессиональное!F74)</f>
        <v>2.266118520004011</v>
      </c>
      <c r="F259" s="171" t="str">
        <f>IF(ISERR(Профессиональное!G74),"-",Профессиональное!G74)</f>
        <v>-</v>
      </c>
      <c r="G259" s="164"/>
      <c r="H259" s="164"/>
      <c r="I259" s="164"/>
    </row>
    <row r="260" spans="1:9" s="80" customFormat="1" ht="15" hidden="1" customHeight="1">
      <c r="A260" s="100"/>
      <c r="B260" s="60" t="s">
        <v>894</v>
      </c>
      <c r="C260" s="226" t="s">
        <v>8</v>
      </c>
      <c r="D260" s="171">
        <f>IF(ISERR(Профессиональное!E75),"-",Профессиональное!E75)</f>
        <v>0</v>
      </c>
      <c r="E260" s="171">
        <f>IF(ISERR(Профессиональное!F75),"-",Профессиональное!F75)</f>
        <v>0</v>
      </c>
      <c r="F260" s="171" t="str">
        <f>IF(ISERR(Профессиональное!G75),"-",Профессиональное!G75)</f>
        <v>-</v>
      </c>
      <c r="G260" s="164"/>
      <c r="H260" s="164"/>
      <c r="I260" s="164"/>
    </row>
    <row r="261" spans="1:9" s="80" customFormat="1" ht="15" hidden="1" customHeight="1">
      <c r="A261" s="100"/>
      <c r="B261" s="60" t="s">
        <v>901</v>
      </c>
      <c r="C261" s="226"/>
      <c r="D261" s="202"/>
      <c r="E261" s="202"/>
      <c r="F261" s="202"/>
      <c r="G261" s="164"/>
      <c r="H261" s="164"/>
      <c r="I261" s="164"/>
    </row>
    <row r="262" spans="1:9" s="80" customFormat="1" ht="15" hidden="1" customHeight="1">
      <c r="A262" s="100"/>
      <c r="B262" s="60" t="s">
        <v>893</v>
      </c>
      <c r="C262" s="226" t="s">
        <v>8</v>
      </c>
      <c r="D262" s="171">
        <f>IF(ISERR(Профессиональное!E77),"-",Профессиональное!E77)</f>
        <v>26.51</v>
      </c>
      <c r="E262" s="171">
        <f>IF(ISERR(Профессиональное!F77),"-",Профессиональное!F77)</f>
        <v>30.482302215983154</v>
      </c>
      <c r="F262" s="171" t="str">
        <f>IF(ISERR(Профессиональное!G77),"-",Профессиональное!G77)</f>
        <v>-</v>
      </c>
      <c r="G262" s="164"/>
      <c r="H262" s="164"/>
      <c r="I262" s="164"/>
    </row>
    <row r="263" spans="1:9" s="80" customFormat="1" ht="15" hidden="1" customHeight="1">
      <c r="A263" s="100"/>
      <c r="B263" s="60" t="s">
        <v>894</v>
      </c>
      <c r="C263" s="226" t="s">
        <v>8</v>
      </c>
      <c r="D263" s="171">
        <f>IF(ISERR(Профессиональное!E78),"-",Профессиональное!E78)</f>
        <v>30.56</v>
      </c>
      <c r="E263" s="171">
        <f>IF(ISERR(Профессиональное!F78),"-",Профессиональное!F78)</f>
        <v>41.791044776119399</v>
      </c>
      <c r="F263" s="171" t="str">
        <f>IF(ISERR(Профессиональное!G78),"-",Профессиональное!G78)</f>
        <v>-</v>
      </c>
      <c r="G263" s="164"/>
      <c r="H263" s="164"/>
      <c r="I263" s="164"/>
    </row>
    <row r="264" spans="1:9" s="80" customFormat="1" ht="60" hidden="1" customHeight="1">
      <c r="A264" s="100" t="s">
        <v>158</v>
      </c>
      <c r="B264" s="60" t="s">
        <v>157</v>
      </c>
      <c r="C264" s="226"/>
      <c r="D264" s="202"/>
      <c r="E264" s="202"/>
      <c r="F264" s="202"/>
      <c r="G264" s="164"/>
      <c r="H264" s="164"/>
      <c r="I264" s="164"/>
    </row>
    <row r="265" spans="1:9" s="80" customFormat="1" ht="15" hidden="1" customHeight="1">
      <c r="A265" s="100"/>
      <c r="B265" s="60" t="s">
        <v>893</v>
      </c>
      <c r="C265" s="226" t="s">
        <v>8</v>
      </c>
      <c r="D265" s="171">
        <f>IF(ISERR(Профессиональное!E92),"-",Профессиональное!E92)</f>
        <v>34.83</v>
      </c>
      <c r="E265" s="171">
        <f>IF(ISERR(Профессиональное!F92),"-",Профессиональное!F92)</f>
        <v>33.370099268023665</v>
      </c>
      <c r="F265" s="171" t="str">
        <f>IF(ISERR(Профессиональное!G92),"-",Профессиональное!G92)</f>
        <v>-</v>
      </c>
      <c r="G265" s="164"/>
      <c r="H265" s="164"/>
      <c r="I265" s="164"/>
    </row>
    <row r="266" spans="1:9" s="80" customFormat="1" ht="15" hidden="1" customHeight="1">
      <c r="A266" s="100"/>
      <c r="B266" s="60" t="s">
        <v>894</v>
      </c>
      <c r="C266" s="226" t="s">
        <v>8</v>
      </c>
      <c r="D266" s="171">
        <f>IF(ISERR(Профессиональное!E93),"-",Профессиональное!E93)</f>
        <v>100</v>
      </c>
      <c r="E266" s="171">
        <f>IF(ISERR(Профессиональное!F93),"-",Профессиональное!F93)</f>
        <v>100</v>
      </c>
      <c r="F266" s="171" t="str">
        <f>IF(ISERR(Профессиональное!G93),"-",Профессиональное!G93)</f>
        <v>-</v>
      </c>
      <c r="G266" s="164"/>
      <c r="H266" s="164"/>
      <c r="I266" s="164"/>
    </row>
    <row r="267" spans="1:9" s="80" customFormat="1" ht="60" hidden="1" customHeight="1">
      <c r="A267" s="86" t="s">
        <v>160</v>
      </c>
      <c r="B267" s="87" t="s">
        <v>161</v>
      </c>
      <c r="C267" s="164"/>
      <c r="D267" s="202"/>
      <c r="E267" s="202"/>
      <c r="F267" s="202"/>
      <c r="G267" s="164"/>
      <c r="H267" s="164"/>
      <c r="I267" s="164"/>
    </row>
    <row r="268" spans="1:9" s="80" customFormat="1" ht="90" hidden="1" customHeight="1">
      <c r="A268" s="11" t="s">
        <v>172</v>
      </c>
      <c r="B268" s="60" t="s">
        <v>162</v>
      </c>
      <c r="C268" s="226"/>
      <c r="D268" s="202"/>
      <c r="E268" s="202"/>
      <c r="F268" s="202"/>
      <c r="G268" s="164"/>
      <c r="H268" s="164"/>
      <c r="I268" s="164"/>
    </row>
    <row r="269" spans="1:9" s="80" customFormat="1" ht="15" hidden="1" customHeight="1">
      <c r="A269" s="11"/>
      <c r="B269" s="60" t="s">
        <v>65</v>
      </c>
      <c r="C269" s="226" t="s">
        <v>8</v>
      </c>
      <c r="D269" s="171">
        <f>IF(ISERR(Профессиональное!E102),"-",Профессиональное!E102)</f>
        <v>86.67</v>
      </c>
      <c r="E269" s="171" t="str">
        <f>IF(ISERR(Профессиональное!F102),"-",Профессиональное!F102)</f>
        <v>-</v>
      </c>
      <c r="F269" s="171" t="str">
        <f>IF(ISERR(Профессиональное!G102),"-",Профессиональное!G102)</f>
        <v>-</v>
      </c>
      <c r="G269" s="164"/>
      <c r="H269" s="164"/>
      <c r="I269" s="164"/>
    </row>
    <row r="270" spans="1:9" s="80" customFormat="1" ht="15" hidden="1" customHeight="1">
      <c r="A270" s="11"/>
      <c r="B270" s="60" t="s">
        <v>163</v>
      </c>
      <c r="C270" s="226" t="s">
        <v>8</v>
      </c>
      <c r="D270" s="171">
        <f>IF(ISERR(Профессиональное!E103),"-",Профессиональное!E103)</f>
        <v>100</v>
      </c>
      <c r="E270" s="171" t="str">
        <f>IF(ISERR(Профессиональное!F103),"-",Профессиональное!F103)</f>
        <v>-</v>
      </c>
      <c r="F270" s="171" t="str">
        <f>IF(ISERR(Профессиональное!G103),"-",Профессиональное!G103)</f>
        <v>-</v>
      </c>
      <c r="G270" s="164"/>
      <c r="H270" s="164"/>
      <c r="I270" s="164"/>
    </row>
    <row r="271" spans="1:9" s="80" customFormat="1" ht="90" hidden="1" customHeight="1">
      <c r="A271" s="11" t="s">
        <v>173</v>
      </c>
      <c r="B271" s="60" t="s">
        <v>174</v>
      </c>
      <c r="C271" s="226"/>
      <c r="D271" s="202"/>
      <c r="E271" s="202"/>
      <c r="F271" s="202"/>
      <c r="G271" s="164"/>
      <c r="H271" s="164"/>
      <c r="I271" s="164"/>
    </row>
    <row r="272" spans="1:9" s="80" customFormat="1" ht="15" hidden="1" customHeight="1">
      <c r="A272" s="99"/>
      <c r="B272" s="60" t="s">
        <v>895</v>
      </c>
      <c r="C272" s="226"/>
      <c r="D272" s="202"/>
      <c r="E272" s="202"/>
      <c r="F272" s="202"/>
      <c r="G272" s="164"/>
      <c r="H272" s="164"/>
      <c r="I272" s="164"/>
    </row>
    <row r="273" spans="1:9" s="80" customFormat="1" ht="15" hidden="1" customHeight="1">
      <c r="A273" s="99"/>
      <c r="B273" s="60" t="s">
        <v>893</v>
      </c>
      <c r="C273" s="226" t="s">
        <v>8</v>
      </c>
      <c r="D273" s="171">
        <f>IF(ISERR(Профессиональное!E110),"-",Профессиональное!E110)</f>
        <v>87.8</v>
      </c>
      <c r="E273" s="171">
        <f>IF(ISERR(Профессиональное!F110),"-",Профессиональное!F110)</f>
        <v>90.14</v>
      </c>
      <c r="F273" s="171" t="str">
        <f>IF(ISERR(Профессиональное!G110),"-",Профессиональное!G110)</f>
        <v>-</v>
      </c>
      <c r="G273" s="164"/>
      <c r="H273" s="164"/>
      <c r="I273" s="164"/>
    </row>
    <row r="274" spans="1:9" s="80" customFormat="1" ht="15" hidden="1" customHeight="1">
      <c r="A274" s="99"/>
      <c r="B274" s="60" t="s">
        <v>894</v>
      </c>
      <c r="C274" s="226" t="s">
        <v>8</v>
      </c>
      <c r="D274" s="171">
        <f>IF(ISERR(Профессиональное!E111),"-",Профессиональное!E111)</f>
        <v>100</v>
      </c>
      <c r="E274" s="171" t="str">
        <f>IF(ISERR(Профессиональное!F111),"-",Профессиональное!F111)</f>
        <v>-</v>
      </c>
      <c r="F274" s="171" t="str">
        <f>IF(ISERR(Профессиональное!G111),"-",Профессиональное!G111)</f>
        <v>-</v>
      </c>
      <c r="G274" s="164"/>
      <c r="H274" s="164"/>
      <c r="I274" s="164"/>
    </row>
    <row r="275" spans="1:9" s="80" customFormat="1" ht="15" hidden="1" customHeight="1">
      <c r="A275" s="99"/>
      <c r="B275" s="60" t="s">
        <v>902</v>
      </c>
      <c r="C275" s="226"/>
      <c r="D275" s="202"/>
      <c r="E275" s="202"/>
      <c r="F275" s="202"/>
      <c r="G275" s="164"/>
      <c r="H275" s="164"/>
      <c r="I275" s="164"/>
    </row>
    <row r="276" spans="1:9" s="80" customFormat="1" ht="15" hidden="1" customHeight="1">
      <c r="A276" s="99"/>
      <c r="B276" s="60" t="s">
        <v>893</v>
      </c>
      <c r="C276" s="226" t="s">
        <v>8</v>
      </c>
      <c r="D276" s="171">
        <f>IF(ISERR(Профессиональное!E113),"-",Профессиональное!E113)</f>
        <v>97.51</v>
      </c>
      <c r="E276" s="171">
        <f>IF(ISERR(Профессиональное!F113),"-",Профессиональное!F113)</f>
        <v>97.55</v>
      </c>
      <c r="F276" s="171" t="str">
        <f>IF(ISERR(Профессиональное!G113),"-",Профессиональное!G113)</f>
        <v>-</v>
      </c>
      <c r="G276" s="164"/>
      <c r="H276" s="164"/>
      <c r="I276" s="164"/>
    </row>
    <row r="277" spans="1:9" s="80" customFormat="1" ht="15" hidden="1" customHeight="1">
      <c r="A277" s="99"/>
      <c r="B277" s="60" t="s">
        <v>894</v>
      </c>
      <c r="C277" s="226" t="s">
        <v>8</v>
      </c>
      <c r="D277" s="171">
        <f>IF(ISERR(Профессиональное!E114),"-",Профессиональное!E114)</f>
        <v>100</v>
      </c>
      <c r="E277" s="171" t="str">
        <f>IF(ISERR(Профессиональное!F114),"-",Профессиональное!F114)</f>
        <v>-</v>
      </c>
      <c r="F277" s="171" t="str">
        <f>IF(ISERR(Профессиональное!G114),"-",Профессиональное!G114)</f>
        <v>-</v>
      </c>
      <c r="G277" s="164"/>
      <c r="H277" s="164"/>
      <c r="I277" s="164"/>
    </row>
    <row r="278" spans="1:9" s="80" customFormat="1" ht="90" hidden="1" customHeight="1">
      <c r="A278" s="11" t="s">
        <v>188</v>
      </c>
      <c r="B278" s="60" t="s">
        <v>183</v>
      </c>
      <c r="C278" s="226"/>
      <c r="D278" s="202"/>
      <c r="E278" s="202"/>
      <c r="F278" s="202"/>
      <c r="G278" s="164"/>
      <c r="H278" s="164"/>
      <c r="I278" s="164"/>
    </row>
    <row r="279" spans="1:9" s="80" customFormat="1" ht="15" hidden="1" customHeight="1">
      <c r="A279" s="100"/>
      <c r="B279" s="60" t="s">
        <v>852</v>
      </c>
      <c r="C279" s="226" t="s">
        <v>8</v>
      </c>
      <c r="D279" s="171">
        <f>IF(ISERR(Профессиональное!E128),"-",Профессиональное!E128)</f>
        <v>10</v>
      </c>
      <c r="E279" s="171" t="str">
        <f>IF(ISERR(Профессиональное!F128),"-",Профессиональное!F128)</f>
        <v>-</v>
      </c>
      <c r="F279" s="171" t="str">
        <f>IF(ISERR(Профессиональное!G128),"-",Профессиональное!G128)</f>
        <v>-</v>
      </c>
      <c r="G279" s="164"/>
      <c r="H279" s="164"/>
      <c r="I279" s="164"/>
    </row>
    <row r="280" spans="1:9" s="80" customFormat="1" ht="15" hidden="1" customHeight="1">
      <c r="A280" s="100"/>
      <c r="B280" s="60" t="s">
        <v>191</v>
      </c>
      <c r="C280" s="226" t="s">
        <v>8</v>
      </c>
      <c r="D280" s="171">
        <f>IF(ISERR(Профессиональное!E129),"-",Профессиональное!E129)</f>
        <v>28.89</v>
      </c>
      <c r="E280" s="171" t="str">
        <f>IF(ISERR(Профессиональное!F129),"-",Профессиональное!F129)</f>
        <v>-</v>
      </c>
      <c r="F280" s="171" t="str">
        <f>IF(ISERR(Профессиональное!G129),"-",Профессиональное!G129)</f>
        <v>-</v>
      </c>
      <c r="G280" s="164"/>
      <c r="H280" s="164"/>
      <c r="I280" s="164"/>
    </row>
    <row r="281" spans="1:9" s="80" customFormat="1" ht="90" hidden="1" customHeight="1">
      <c r="A281" s="11" t="s">
        <v>135</v>
      </c>
      <c r="B281" s="60" t="s">
        <v>189</v>
      </c>
      <c r="C281" s="226"/>
      <c r="D281" s="202"/>
      <c r="E281" s="202"/>
      <c r="F281" s="202"/>
      <c r="G281" s="164"/>
      <c r="H281" s="164"/>
      <c r="I281" s="164"/>
    </row>
    <row r="282" spans="1:9" s="80" customFormat="1" ht="15" hidden="1" customHeight="1">
      <c r="A282" s="100"/>
      <c r="B282" s="60" t="s">
        <v>903</v>
      </c>
      <c r="C282" s="226"/>
      <c r="D282" s="202"/>
      <c r="E282" s="202"/>
      <c r="F282" s="202"/>
      <c r="G282" s="164"/>
      <c r="H282" s="164"/>
      <c r="I282" s="164"/>
    </row>
    <row r="283" spans="1:9" s="80" customFormat="1" ht="15" hidden="1" customHeight="1">
      <c r="A283" s="100"/>
      <c r="B283" s="60" t="s">
        <v>893</v>
      </c>
      <c r="C283" s="226" t="s">
        <v>8</v>
      </c>
      <c r="D283" s="171">
        <f>IF(ISERR(Профессиональное!E135),"-",Профессиональное!E135)</f>
        <v>30.96</v>
      </c>
      <c r="E283" s="171">
        <f>IF(ISERR(Профессиональное!F135),"-",Профессиональное!F135)</f>
        <v>29.43</v>
      </c>
      <c r="F283" s="171" t="str">
        <f>IF(ISERR(Профессиональное!G135),"-",Профессиональное!G135)</f>
        <v>-</v>
      </c>
      <c r="G283" s="164"/>
      <c r="H283" s="164"/>
      <c r="I283" s="164"/>
    </row>
    <row r="284" spans="1:9" s="80" customFormat="1" ht="15" hidden="1" customHeight="1">
      <c r="A284" s="100"/>
      <c r="B284" s="60" t="s">
        <v>894</v>
      </c>
      <c r="C284" s="226" t="s">
        <v>8</v>
      </c>
      <c r="D284" s="171">
        <f>IF(ISERR(Профессиональное!E136),"-",Профессиональное!E136)</f>
        <v>33.33</v>
      </c>
      <c r="E284" s="171" t="str">
        <f>IF(ISERR(Профессиональное!F136),"-",Профессиональное!F136)</f>
        <v>-</v>
      </c>
      <c r="F284" s="171" t="str">
        <f>IF(ISERR(Профессиональное!G136),"-",Профессиональное!G136)</f>
        <v>-</v>
      </c>
      <c r="G284" s="164"/>
      <c r="H284" s="164"/>
      <c r="I284" s="164"/>
    </row>
    <row r="285" spans="1:9" s="80" customFormat="1" ht="15" hidden="1" customHeight="1">
      <c r="A285" s="100"/>
      <c r="B285" s="60" t="s">
        <v>904</v>
      </c>
      <c r="C285" s="226"/>
      <c r="D285" s="202"/>
      <c r="E285" s="202"/>
      <c r="F285" s="202"/>
      <c r="G285" s="164"/>
      <c r="H285" s="164"/>
      <c r="I285" s="164"/>
    </row>
    <row r="286" spans="1:9" s="80" customFormat="1" ht="15" hidden="1" customHeight="1">
      <c r="A286" s="100"/>
      <c r="B286" s="60" t="s">
        <v>893</v>
      </c>
      <c r="C286" s="226" t="s">
        <v>8</v>
      </c>
      <c r="D286" s="171">
        <f>IF(ISERR(Профессиональное!E138),"-",Профессиональное!E138)</f>
        <v>21</v>
      </c>
      <c r="E286" s="171">
        <f>IF(ISERR(Профессиональное!F138),"-",Профессиональное!F138)</f>
        <v>27.200902934537247</v>
      </c>
      <c r="F286" s="171" t="str">
        <f>IF(ISERR(Профессиональное!G138),"-",Профессиональное!G138)</f>
        <v>-</v>
      </c>
      <c r="G286" s="164"/>
      <c r="H286" s="164"/>
      <c r="I286" s="164"/>
    </row>
    <row r="287" spans="1:9" s="80" customFormat="1" ht="15" hidden="1" customHeight="1">
      <c r="A287" s="100"/>
      <c r="B287" s="60" t="s">
        <v>894</v>
      </c>
      <c r="C287" s="226" t="s">
        <v>8</v>
      </c>
      <c r="D287" s="171">
        <f>IF(ISERR(Профессиональное!E139),"-",Профессиональное!E139)</f>
        <v>0</v>
      </c>
      <c r="E287" s="171" t="str">
        <f>IF(ISERR(Профессиональное!F139),"-",Профессиональное!F139)</f>
        <v>-</v>
      </c>
      <c r="F287" s="171" t="str">
        <f>IF(ISERR(Профессиональное!G139),"-",Профессиональное!G139)</f>
        <v>-</v>
      </c>
      <c r="G287" s="164"/>
      <c r="H287" s="164"/>
      <c r="I287" s="164"/>
    </row>
    <row r="288" spans="1:9" s="80" customFormat="1" ht="75" hidden="1" customHeight="1">
      <c r="A288" s="11" t="s">
        <v>197</v>
      </c>
      <c r="B288" s="60" t="s">
        <v>198</v>
      </c>
      <c r="C288" s="164"/>
      <c r="D288" s="202"/>
      <c r="E288" s="202"/>
      <c r="F288" s="202"/>
      <c r="G288" s="164"/>
      <c r="H288" s="164"/>
      <c r="I288" s="164"/>
    </row>
    <row r="289" spans="1:9" s="80" customFormat="1" ht="15" hidden="1" customHeight="1">
      <c r="A289" s="101"/>
      <c r="B289" s="60" t="s">
        <v>905</v>
      </c>
      <c r="C289" s="226" t="s">
        <v>8</v>
      </c>
      <c r="D289" s="171">
        <f>IF(ISERR(Профессиональное!E150),"-",Профессиональное!E150)</f>
        <v>12.93</v>
      </c>
      <c r="E289" s="171" t="str">
        <f>IF(ISERR(Профессиональное!F150),"-",Профессиональное!F150)</f>
        <v>-</v>
      </c>
      <c r="F289" s="171" t="str">
        <f>IF(ISERR(Профессиональное!G150),"-",Профессиональное!G150)</f>
        <v>-</v>
      </c>
      <c r="G289" s="164"/>
      <c r="H289" s="164"/>
      <c r="I289" s="164"/>
    </row>
    <row r="290" spans="1:9" s="80" customFormat="1" ht="15" hidden="1" customHeight="1">
      <c r="A290" s="101"/>
      <c r="B290" s="60" t="s">
        <v>906</v>
      </c>
      <c r="C290" s="226" t="s">
        <v>8</v>
      </c>
      <c r="D290" s="171">
        <f>IF(ISERR(Профессиональное!E161),"-",Профессиональное!E161)</f>
        <v>8.0299999999999994</v>
      </c>
      <c r="E290" s="171">
        <f>IF(ISERR(Профессиональное!F161),"-",Профессиональное!F161)</f>
        <v>8.31</v>
      </c>
      <c r="F290" s="171">
        <f>IF(ISERR(Профессиональное!G161),"-",Профессиональное!G161)</f>
        <v>0</v>
      </c>
      <c r="G290" s="164"/>
      <c r="H290" s="164"/>
      <c r="I290" s="164"/>
    </row>
    <row r="291" spans="1:9" s="80" customFormat="1" ht="75" hidden="1" customHeight="1">
      <c r="A291" s="11" t="s">
        <v>219</v>
      </c>
      <c r="B291" s="60" t="s">
        <v>220</v>
      </c>
      <c r="C291" s="226" t="s">
        <v>8</v>
      </c>
      <c r="D291" s="202" t="str">
        <f>IF(ISERR(Профессиональное!E167),"-",Профессиональное!E167)</f>
        <v>-</v>
      </c>
      <c r="E291" s="202">
        <f>IF(ISERR(Профессиональное!F167),"-",Профессиональное!F167)</f>
        <v>106.5</v>
      </c>
      <c r="F291" s="202">
        <f>IF(ISERR(Профессиональное!G167),"-",Профессиональное!G167)</f>
        <v>0</v>
      </c>
      <c r="G291" s="164"/>
      <c r="H291" s="164"/>
      <c r="I291" s="164"/>
    </row>
    <row r="292" spans="1:9" s="80" customFormat="1" ht="45" hidden="1" customHeight="1">
      <c r="A292" s="11" t="s">
        <v>232</v>
      </c>
      <c r="B292" s="70" t="s">
        <v>996</v>
      </c>
      <c r="C292" s="226" t="s">
        <v>8</v>
      </c>
      <c r="D292" s="202">
        <f>IF(ISERR(Профессиональное!E177),"-",Профессиональное!E177)</f>
        <v>0</v>
      </c>
      <c r="E292" s="202">
        <f>IF(ISERR(Профессиональное!F177),"-",Профессиональное!F177)</f>
        <v>0</v>
      </c>
      <c r="F292" s="202">
        <f>IF(ISERR(Профессиональное!G177),"-",Профессиональное!G177)</f>
        <v>0</v>
      </c>
      <c r="G292" s="164"/>
      <c r="H292" s="164"/>
      <c r="I292" s="164"/>
    </row>
    <row r="293" spans="1:9" s="80" customFormat="1" ht="75" hidden="1" customHeight="1">
      <c r="A293" s="11" t="s">
        <v>233</v>
      </c>
      <c r="B293" s="70" t="s">
        <v>997</v>
      </c>
      <c r="C293" s="226" t="s">
        <v>8</v>
      </c>
      <c r="D293" s="202">
        <f>IF(ISERR(Профессиональное!E178),"-",Профессиональное!E178)</f>
        <v>0</v>
      </c>
      <c r="E293" s="202">
        <f>IF(ISERR(Профессиональное!F178),"-",Профессиональное!F178)</f>
        <v>0</v>
      </c>
      <c r="F293" s="202">
        <f>IF(ISERR(Профессиональное!G178),"-",Профессиональное!G178)</f>
        <v>0</v>
      </c>
      <c r="G293" s="164"/>
      <c r="H293" s="164"/>
      <c r="I293" s="164"/>
    </row>
    <row r="294" spans="1:9" s="80" customFormat="1" ht="90" hidden="1" customHeight="1">
      <c r="A294" s="67" t="s">
        <v>998</v>
      </c>
      <c r="B294" s="70" t="s">
        <v>999</v>
      </c>
      <c r="C294" s="226" t="s">
        <v>8</v>
      </c>
      <c r="D294" s="202" t="str">
        <f>IF(ISERR(Профессиональное!E179),"-",Профессиональное!E179)</f>
        <v>-</v>
      </c>
      <c r="E294" s="202" t="str">
        <f>IF(ISERR(Профессиональное!F179),"-",Профессиональное!F179)</f>
        <v>-</v>
      </c>
      <c r="F294" s="202" t="str">
        <f>IF(ISERR(Профессиональное!G179),"-",Профессиональное!G179)</f>
        <v>-</v>
      </c>
      <c r="G294" s="164"/>
      <c r="H294" s="164"/>
      <c r="I294" s="164"/>
    </row>
    <row r="295" spans="1:9" s="80" customFormat="1" ht="90" hidden="1" customHeight="1">
      <c r="A295" s="67" t="s">
        <v>1002</v>
      </c>
      <c r="B295" s="70" t="s">
        <v>1003</v>
      </c>
      <c r="C295" s="226" t="s">
        <v>8</v>
      </c>
      <c r="D295" s="202" t="str">
        <f>IF(ISERR(Профессиональное!E182),"-",Профессиональное!E182)</f>
        <v>-</v>
      </c>
      <c r="E295" s="202" t="str">
        <f>IF(ISERR(Профессиональное!F182),"-",Профессиональное!F182)</f>
        <v>-</v>
      </c>
      <c r="F295" s="202" t="str">
        <f>IF(ISERR(Профессиональное!G182),"-",Профессиональное!G182)</f>
        <v>-</v>
      </c>
      <c r="G295" s="164"/>
      <c r="H295" s="164"/>
      <c r="I295" s="164"/>
    </row>
    <row r="296" spans="1:9" s="80" customFormat="1" ht="60" hidden="1" customHeight="1">
      <c r="A296" s="86" t="s">
        <v>234</v>
      </c>
      <c r="B296" s="87" t="s">
        <v>235</v>
      </c>
      <c r="C296" s="226"/>
      <c r="D296" s="202"/>
      <c r="E296" s="202"/>
      <c r="F296" s="202"/>
      <c r="G296" s="164"/>
      <c r="H296" s="164"/>
      <c r="I296" s="164"/>
    </row>
    <row r="297" spans="1:9" s="80" customFormat="1" ht="75" hidden="1" customHeight="1">
      <c r="A297" s="11" t="s">
        <v>237</v>
      </c>
      <c r="B297" s="60" t="s">
        <v>236</v>
      </c>
      <c r="C297" s="226"/>
      <c r="D297" s="202"/>
      <c r="E297" s="202"/>
      <c r="F297" s="202"/>
      <c r="G297" s="164"/>
      <c r="H297" s="164"/>
      <c r="I297" s="164"/>
    </row>
    <row r="298" spans="1:9" s="80" customFormat="1" ht="15" hidden="1" customHeight="1">
      <c r="A298" s="11"/>
      <c r="B298" s="60" t="s">
        <v>893</v>
      </c>
      <c r="C298" s="226" t="s">
        <v>8</v>
      </c>
      <c r="D298" s="171">
        <f>IF(ISERR(Профессиональное!E187),"-",Профессиональное!E187)</f>
        <v>85.94</v>
      </c>
      <c r="E298" s="171">
        <f>IF(ISERR(Профессиональное!F187),"-",Профессиональное!F187)</f>
        <v>88.349195930423363</v>
      </c>
      <c r="F298" s="171" t="str">
        <f>IF(ISERR(Профессиональное!G187),"-",Профессиональное!G187)</f>
        <v>-</v>
      </c>
      <c r="G298" s="164"/>
      <c r="H298" s="164"/>
      <c r="I298" s="164"/>
    </row>
    <row r="299" spans="1:9" s="80" customFormat="1" ht="15" hidden="1" customHeight="1">
      <c r="A299" s="11"/>
      <c r="B299" s="60" t="s">
        <v>894</v>
      </c>
      <c r="C299" s="226" t="s">
        <v>8</v>
      </c>
      <c r="D299" s="171">
        <f>IF(ISERR(Профессиональное!E188),"-",Профессиональное!E188)</f>
        <v>0</v>
      </c>
      <c r="E299" s="171" t="str">
        <f>IF(ISERR(Профессиональное!F188),"-",Профессиональное!F188)</f>
        <v>-</v>
      </c>
      <c r="F299" s="171" t="str">
        <f>IF(ISERR(Профессиональное!G188),"-",Профессиональное!G188)</f>
        <v>-</v>
      </c>
      <c r="G299" s="164"/>
      <c r="H299" s="164"/>
      <c r="I299" s="164"/>
    </row>
    <row r="300" spans="1:9" s="80" customFormat="1" ht="60" hidden="1" customHeight="1">
      <c r="A300" s="11" t="s">
        <v>242</v>
      </c>
      <c r="B300" s="60" t="s">
        <v>243</v>
      </c>
      <c r="C300" s="226"/>
      <c r="D300" s="202"/>
      <c r="E300" s="202"/>
      <c r="F300" s="202"/>
      <c r="G300" s="164"/>
      <c r="H300" s="164"/>
      <c r="I300" s="164"/>
    </row>
    <row r="301" spans="1:9" s="80" customFormat="1" ht="15" hidden="1" customHeight="1">
      <c r="A301" s="11"/>
      <c r="B301" s="60" t="s">
        <v>893</v>
      </c>
      <c r="C301" s="226" t="s">
        <v>8</v>
      </c>
      <c r="D301" s="171">
        <f>IF(ISERR(Профессиональное!E196),"-",Профессиональное!E196)</f>
        <v>162.6</v>
      </c>
      <c r="E301" s="171">
        <f>IF(ISERR(Профессиональное!F196),"-",Профессиональное!F196)</f>
        <v>162.13</v>
      </c>
      <c r="F301" s="171">
        <f>IF(ISERR(Профессиональное!G196),"-",Профессиональное!G196)</f>
        <v>0</v>
      </c>
      <c r="G301" s="164"/>
      <c r="H301" s="164"/>
      <c r="I301" s="164"/>
    </row>
    <row r="302" spans="1:9" s="80" customFormat="1" ht="15" hidden="1" customHeight="1">
      <c r="A302" s="11"/>
      <c r="B302" s="60" t="s">
        <v>894</v>
      </c>
      <c r="C302" s="226" t="s">
        <v>8</v>
      </c>
      <c r="D302" s="171">
        <f>IF(ISERR(Профессиональное!E197),"-",Профессиональное!E197)</f>
        <v>85.14</v>
      </c>
      <c r="E302" s="171">
        <f>IF(ISERR(Профессиональное!F197),"-",Профессиональное!F197)</f>
        <v>797.45</v>
      </c>
      <c r="F302" s="171">
        <f>IF(ISERR(Профессиональное!G197),"-",Профессиональное!G197)</f>
        <v>0</v>
      </c>
      <c r="G302" s="164"/>
      <c r="H302" s="164"/>
      <c r="I302" s="164"/>
    </row>
    <row r="303" spans="1:9" s="80" customFormat="1" ht="75" hidden="1" customHeight="1">
      <c r="A303" s="11" t="s">
        <v>534</v>
      </c>
      <c r="B303" s="60" t="s">
        <v>253</v>
      </c>
      <c r="C303" s="226"/>
      <c r="D303" s="202"/>
      <c r="E303" s="202"/>
      <c r="F303" s="202"/>
      <c r="G303" s="164"/>
      <c r="H303" s="164"/>
      <c r="I303" s="164"/>
    </row>
    <row r="304" spans="1:9" s="80" customFormat="1" ht="15" hidden="1" customHeight="1">
      <c r="A304" s="99"/>
      <c r="B304" s="60" t="s">
        <v>65</v>
      </c>
      <c r="C304" s="226" t="s">
        <v>850</v>
      </c>
      <c r="D304" s="171">
        <f>IF(ISERR(Профессиональное!E205),"-",Профессиональное!E205)</f>
        <v>20.02</v>
      </c>
      <c r="E304" s="171" t="str">
        <f>IF(ISERR(Профессиональное!F205),"-",Профессиональное!F205)</f>
        <v>-</v>
      </c>
      <c r="F304" s="171" t="str">
        <f>IF(ISERR(Профессиональное!G205),"-",Профессиональное!G205)</f>
        <v>-</v>
      </c>
      <c r="G304" s="164"/>
      <c r="H304" s="164"/>
      <c r="I304" s="164"/>
    </row>
    <row r="305" spans="1:9" s="80" customFormat="1" ht="15" hidden="1" customHeight="1">
      <c r="A305" s="99"/>
      <c r="B305" s="60" t="s">
        <v>71</v>
      </c>
      <c r="C305" s="226" t="s">
        <v>850</v>
      </c>
      <c r="D305" s="171">
        <f>IF(ISERR(Профессиональное!E206),"-",Профессиональное!E206)</f>
        <v>7.16</v>
      </c>
      <c r="E305" s="171" t="str">
        <f>IF(ISERR(Профессиональное!F206),"-",Профессиональное!F206)</f>
        <v>-</v>
      </c>
      <c r="F305" s="171" t="str">
        <f>IF(ISERR(Профессиональное!G206),"-",Профессиональное!G206)</f>
        <v>-</v>
      </c>
      <c r="G305" s="164"/>
      <c r="H305" s="164"/>
      <c r="I305" s="164"/>
    </row>
    <row r="306" spans="1:9" s="80" customFormat="1" ht="60" hidden="1" customHeight="1">
      <c r="A306" s="11" t="s">
        <v>252</v>
      </c>
      <c r="B306" s="60" t="s">
        <v>254</v>
      </c>
      <c r="C306" s="226"/>
      <c r="D306" s="202"/>
      <c r="E306" s="202"/>
      <c r="F306" s="202"/>
      <c r="G306" s="164"/>
      <c r="H306" s="164"/>
      <c r="I306" s="164"/>
    </row>
    <row r="307" spans="1:9" s="80" customFormat="1" ht="15" hidden="1" customHeight="1">
      <c r="A307" s="11"/>
      <c r="B307" s="60" t="s">
        <v>895</v>
      </c>
      <c r="C307" s="226"/>
      <c r="D307" s="202"/>
      <c r="E307" s="202"/>
      <c r="F307" s="202"/>
      <c r="G307" s="164"/>
      <c r="H307" s="164"/>
      <c r="I307" s="164"/>
    </row>
    <row r="308" spans="1:9" s="80" customFormat="1" ht="15" hidden="1" customHeight="1">
      <c r="A308" s="11"/>
      <c r="B308" s="60" t="s">
        <v>893</v>
      </c>
      <c r="C308" s="226" t="s">
        <v>850</v>
      </c>
      <c r="D308" s="171">
        <f>IF(ISERR(Профессиональное!E219),"-",Профессиональное!E219)</f>
        <v>28.14</v>
      </c>
      <c r="E308" s="171">
        <f>IF(ISERR(Профессиональное!F219),"-",Профессиональное!F219)</f>
        <v>29.02</v>
      </c>
      <c r="F308" s="171">
        <f>IF(ISERR(Профессиональное!G219),"-",Профессиональное!G219)</f>
        <v>0</v>
      </c>
      <c r="G308" s="164"/>
      <c r="H308" s="164"/>
      <c r="I308" s="164"/>
    </row>
    <row r="309" spans="1:9" s="80" customFormat="1" ht="15" hidden="1" customHeight="1">
      <c r="A309" s="11"/>
      <c r="B309" s="60" t="s">
        <v>894</v>
      </c>
      <c r="C309" s="226" t="s">
        <v>850</v>
      </c>
      <c r="D309" s="171">
        <f>IF(ISERR(Профессиональное!E220),"-",Профессиональное!E220)</f>
        <v>19.16</v>
      </c>
      <c r="E309" s="171">
        <f>IF(ISERR(Профессиональное!F220),"-",Профессиональное!F220)</f>
        <v>23.92</v>
      </c>
      <c r="F309" s="171">
        <f>IF(ISERR(Профессиональное!G220),"-",Профессиональное!G220)</f>
        <v>0</v>
      </c>
      <c r="G309" s="164"/>
      <c r="H309" s="164"/>
      <c r="I309" s="164"/>
    </row>
    <row r="310" spans="1:9" s="80" customFormat="1" ht="15" hidden="1" customHeight="1">
      <c r="A310" s="11"/>
      <c r="B310" s="60" t="s">
        <v>896</v>
      </c>
      <c r="C310" s="226"/>
      <c r="D310" s="202"/>
      <c r="E310" s="202"/>
      <c r="F310" s="202"/>
      <c r="G310" s="164"/>
      <c r="H310" s="164"/>
      <c r="I310" s="164"/>
    </row>
    <row r="311" spans="1:9" s="80" customFormat="1" ht="15" hidden="1" customHeight="1">
      <c r="A311" s="11"/>
      <c r="B311" s="60" t="s">
        <v>893</v>
      </c>
      <c r="C311" s="226" t="s">
        <v>850</v>
      </c>
      <c r="D311" s="171">
        <f>IF(ISERR(Профессиональное!E222),"-",Профессиональное!E222)</f>
        <v>22.89</v>
      </c>
      <c r="E311" s="171">
        <f>IF(ISERR(Профессиональное!F222),"-",Профессиональное!F222)</f>
        <v>25.68</v>
      </c>
      <c r="F311" s="171">
        <f>IF(ISERR(Профессиональное!G222),"-",Профессиональное!G222)</f>
        <v>0</v>
      </c>
      <c r="G311" s="164"/>
      <c r="H311" s="164"/>
      <c r="I311" s="164"/>
    </row>
    <row r="312" spans="1:9" s="80" customFormat="1" ht="15" hidden="1" customHeight="1">
      <c r="A312" s="11"/>
      <c r="B312" s="60" t="s">
        <v>894</v>
      </c>
      <c r="C312" s="226" t="s">
        <v>850</v>
      </c>
      <c r="D312" s="171">
        <f>IF(ISERR(Профессиональное!E223),"-",Профессиональное!E223)</f>
        <v>19.16</v>
      </c>
      <c r="E312" s="171">
        <f>IF(ISERR(Профессиональное!F223),"-",Профессиональное!F223)</f>
        <v>15.55</v>
      </c>
      <c r="F312" s="171">
        <f>IF(ISERR(Профессиональное!G223),"-",Профессиональное!G223)</f>
        <v>0</v>
      </c>
      <c r="G312" s="164"/>
      <c r="H312" s="164"/>
      <c r="I312" s="164"/>
    </row>
    <row r="313" spans="1:9" s="80" customFormat="1" ht="75" hidden="1" customHeight="1">
      <c r="A313" s="11" t="s">
        <v>261</v>
      </c>
      <c r="B313" s="60" t="s">
        <v>262</v>
      </c>
      <c r="C313" s="226"/>
      <c r="D313" s="202"/>
      <c r="E313" s="202"/>
      <c r="F313" s="202"/>
      <c r="G313" s="164"/>
      <c r="H313" s="164"/>
      <c r="I313" s="164"/>
    </row>
    <row r="314" spans="1:9" s="80" customFormat="1" ht="15" hidden="1" customHeight="1">
      <c r="A314" s="78"/>
      <c r="B314" s="60" t="s">
        <v>893</v>
      </c>
      <c r="C314" s="226" t="s">
        <v>8</v>
      </c>
      <c r="D314" s="171">
        <f>IF(ISERR(Профессиональное!E234),"-",Профессиональное!E234)</f>
        <v>65.22</v>
      </c>
      <c r="E314" s="171">
        <f>IF(ISERR(Профессиональное!F234),"-",Профессиональное!F234)</f>
        <v>78.569999999999993</v>
      </c>
      <c r="F314" s="171" t="str">
        <f>IF(ISERR(Профессиональное!G234),"-",Профессиональное!G234)</f>
        <v>-</v>
      </c>
      <c r="G314" s="164"/>
      <c r="H314" s="164"/>
      <c r="I314" s="164"/>
    </row>
    <row r="315" spans="1:9" s="80" customFormat="1" ht="15" hidden="1" customHeight="1">
      <c r="A315" s="78"/>
      <c r="B315" s="60" t="s">
        <v>894</v>
      </c>
      <c r="C315" s="226" t="s">
        <v>8</v>
      </c>
      <c r="D315" s="171">
        <f>IF(ISERR(Профессиональное!E235),"-",Профессиональное!E235)</f>
        <v>100</v>
      </c>
      <c r="E315" s="171">
        <f>IF(ISERR(Профессиональное!F235),"-",Профессиональное!F235)</f>
        <v>100</v>
      </c>
      <c r="F315" s="171" t="str">
        <f>IF(ISERR(Профессиональное!G235),"-",Профессиональное!G235)</f>
        <v>-</v>
      </c>
      <c r="G315" s="164"/>
      <c r="H315" s="164"/>
      <c r="I315" s="164"/>
    </row>
    <row r="316" spans="1:9" s="80" customFormat="1" ht="120" hidden="1" customHeight="1">
      <c r="A316" s="11" t="s">
        <v>855</v>
      </c>
      <c r="B316" s="19" t="s">
        <v>267</v>
      </c>
      <c r="C316" s="226"/>
      <c r="D316" s="202"/>
      <c r="E316" s="202"/>
      <c r="F316" s="202"/>
      <c r="G316" s="164"/>
      <c r="H316" s="164"/>
      <c r="I316" s="164"/>
    </row>
    <row r="317" spans="1:9" s="80" customFormat="1" ht="30" hidden="1" customHeight="1">
      <c r="A317" s="78"/>
      <c r="B317" s="19" t="s">
        <v>268</v>
      </c>
      <c r="C317" s="226" t="s">
        <v>849</v>
      </c>
      <c r="D317" s="171">
        <f>IF(ISERR(Профессиональное!E243),"-",Профессиональное!E243)</f>
        <v>17.489999999999998</v>
      </c>
      <c r="E317" s="171" t="str">
        <f>IF(ISERR(Профессиональное!F243),"-",Профессиональное!F243)</f>
        <v>-</v>
      </c>
      <c r="F317" s="171" t="str">
        <f>IF(ISERR(Профессиональное!G243),"-",Профессиональное!G243)</f>
        <v>-</v>
      </c>
      <c r="G317" s="164"/>
      <c r="H317" s="164"/>
      <c r="I317" s="164"/>
    </row>
    <row r="318" spans="1:9" s="80" customFormat="1" ht="30" hidden="1" customHeight="1">
      <c r="A318" s="78"/>
      <c r="B318" s="19" t="s">
        <v>273</v>
      </c>
      <c r="C318" s="226" t="s">
        <v>849</v>
      </c>
      <c r="D318" s="171">
        <f>IF(ISERR(Профессиональное!E255),"-",Профессиональное!E255)</f>
        <v>24.07</v>
      </c>
      <c r="E318" s="171">
        <f>IF(ISERR(Профессиональное!F255),"-",Профессиональное!F255)</f>
        <v>26.16</v>
      </c>
      <c r="F318" s="171">
        <f>IF(ISERR(Профессиональное!G255),"-",Профессиональное!G255)</f>
        <v>0</v>
      </c>
      <c r="G318" s="164"/>
      <c r="H318" s="164"/>
      <c r="I318" s="164"/>
    </row>
    <row r="319" spans="1:9" s="80" customFormat="1" ht="30" hidden="1" customHeight="1">
      <c r="A319" s="86" t="s">
        <v>279</v>
      </c>
      <c r="B319" s="87" t="s">
        <v>280</v>
      </c>
      <c r="C319" s="164"/>
      <c r="D319" s="202"/>
      <c r="E319" s="202"/>
      <c r="F319" s="202"/>
      <c r="G319" s="164"/>
      <c r="H319" s="164"/>
      <c r="I319" s="164"/>
    </row>
    <row r="320" spans="1:9" s="80" customFormat="1" ht="75" hidden="1" customHeight="1">
      <c r="A320" s="11" t="s">
        <v>282</v>
      </c>
      <c r="B320" s="60" t="s">
        <v>281</v>
      </c>
      <c r="C320" s="226"/>
      <c r="D320" s="202"/>
      <c r="E320" s="202"/>
      <c r="F320" s="202"/>
      <c r="G320" s="164"/>
      <c r="H320" s="164"/>
      <c r="I320" s="164"/>
    </row>
    <row r="321" spans="1:9" s="80" customFormat="1" ht="15" hidden="1" customHeight="1">
      <c r="A321" s="11"/>
      <c r="B321" s="60" t="s">
        <v>893</v>
      </c>
      <c r="C321" s="226" t="s">
        <v>8</v>
      </c>
      <c r="D321" s="171">
        <f>IF(ISERR(Профессиональное!E262),"-",Профессиональное!E262)</f>
        <v>50</v>
      </c>
      <c r="E321" s="171">
        <f>IF(ISERR(Профессиональное!F262),"-",Профессиональное!F262)</f>
        <v>53.57</v>
      </c>
      <c r="F321" s="171">
        <f>IF(ISERR(Профессиональное!G262),"-",Профессиональное!G262)</f>
        <v>0</v>
      </c>
      <c r="G321" s="164"/>
      <c r="H321" s="164"/>
      <c r="I321" s="164"/>
    </row>
    <row r="322" spans="1:9" s="80" customFormat="1" ht="15" hidden="1" customHeight="1">
      <c r="A322" s="11"/>
      <c r="B322" s="60" t="s">
        <v>894</v>
      </c>
      <c r="C322" s="226" t="s">
        <v>8</v>
      </c>
      <c r="D322" s="171">
        <f>IF(ISERR(Профессиональное!E263),"-",Профессиональное!E263)</f>
        <v>100</v>
      </c>
      <c r="E322" s="171">
        <f>IF(ISERR(Профессиональное!F263),"-",Профессиональное!F263)</f>
        <v>100</v>
      </c>
      <c r="F322" s="171">
        <f>IF(ISERR(Профессиональное!G263),"-",Профессиональное!G263)</f>
        <v>0</v>
      </c>
      <c r="G322" s="164"/>
      <c r="H322" s="164"/>
      <c r="I322" s="164"/>
    </row>
    <row r="323" spans="1:9" s="80" customFormat="1" ht="45" hidden="1" customHeight="1">
      <c r="A323" s="11" t="s">
        <v>288</v>
      </c>
      <c r="B323" s="60" t="s">
        <v>289</v>
      </c>
      <c r="C323" s="226"/>
      <c r="D323" s="202"/>
      <c r="E323" s="202"/>
      <c r="F323" s="202"/>
      <c r="G323" s="164"/>
      <c r="H323" s="164"/>
      <c r="I323" s="164"/>
    </row>
    <row r="324" spans="1:9" s="80" customFormat="1" ht="15" hidden="1" customHeight="1">
      <c r="A324" s="11"/>
      <c r="B324" s="60" t="s">
        <v>905</v>
      </c>
      <c r="C324" s="226" t="s">
        <v>8</v>
      </c>
      <c r="D324" s="171">
        <f>IF(ISERR(Профессиональное!E269),"-",Профессиональное!E269)</f>
        <v>1.27</v>
      </c>
      <c r="E324" s="171">
        <f>IF(ISERR(Профессиональное!F269),"-",Профессиональное!F269)</f>
        <v>1.86</v>
      </c>
      <c r="F324" s="171">
        <f>IF(ISERR(Профессиональное!G269),"-",Профессиональное!G269)</f>
        <v>0</v>
      </c>
      <c r="G324" s="164"/>
      <c r="H324" s="164"/>
      <c r="I324" s="164"/>
    </row>
    <row r="325" spans="1:9" s="80" customFormat="1" ht="15" hidden="1" customHeight="1">
      <c r="A325" s="11"/>
      <c r="B325" s="60" t="s">
        <v>906</v>
      </c>
      <c r="C325" s="226" t="s">
        <v>8</v>
      </c>
      <c r="D325" s="171" t="str">
        <f>IF(ISERR(Профессиональное!E276),"-",Профессиональное!E276)</f>
        <v>-</v>
      </c>
      <c r="E325" s="171">
        <f>IF(ISERR(Профессиональное!F276),"-",Профессиональное!F276)</f>
        <v>0.69</v>
      </c>
      <c r="F325" s="171">
        <f>IF(ISERR(Профессиональное!G276),"-",Профессиональное!G276)</f>
        <v>0</v>
      </c>
      <c r="G325" s="164"/>
      <c r="H325" s="164"/>
      <c r="I325" s="164"/>
    </row>
    <row r="326" spans="1:9" s="80" customFormat="1" ht="45" hidden="1" customHeight="1">
      <c r="A326" s="11" t="s">
        <v>303</v>
      </c>
      <c r="B326" s="60" t="s">
        <v>296</v>
      </c>
      <c r="C326" s="226"/>
      <c r="D326" s="202"/>
      <c r="E326" s="202"/>
      <c r="F326" s="202"/>
      <c r="G326" s="164"/>
      <c r="H326" s="164"/>
      <c r="I326" s="164"/>
    </row>
    <row r="327" spans="1:9" s="80" customFormat="1" ht="15" hidden="1" customHeight="1">
      <c r="A327" s="101"/>
      <c r="B327" s="60" t="s">
        <v>905</v>
      </c>
      <c r="C327" s="226" t="s">
        <v>8</v>
      </c>
      <c r="D327" s="171">
        <f>IF(ISERR(Профессиональное!E278),"-",Профессиональное!E278)</f>
        <v>0.94</v>
      </c>
      <c r="E327" s="171">
        <f>IF(ISERR(Профессиональное!F278),"-",Профессиональное!F278)</f>
        <v>0.93</v>
      </c>
      <c r="F327" s="171">
        <f>IF(ISERR(Профессиональное!G278),"-",Профессиональное!G278)</f>
        <v>0</v>
      </c>
      <c r="G327" s="164"/>
      <c r="H327" s="164"/>
      <c r="I327" s="164"/>
    </row>
    <row r="328" spans="1:9" s="80" customFormat="1" ht="15" hidden="1" customHeight="1">
      <c r="A328" s="101"/>
      <c r="B328" s="60" t="s">
        <v>907</v>
      </c>
      <c r="C328" s="226" t="s">
        <v>8</v>
      </c>
      <c r="D328" s="171">
        <f>IF(ISERR(Профессиональное!E285),"-",Профессиональное!E285)</f>
        <v>0.39</v>
      </c>
      <c r="E328" s="171">
        <f>IF(ISERR(Профессиональное!F285),"-",Профессиональное!F285)</f>
        <v>0.62</v>
      </c>
      <c r="F328" s="171">
        <f>IF(ISERR(Профессиональное!G285),"-",Профессиональное!G285)</f>
        <v>0</v>
      </c>
      <c r="G328" s="164"/>
      <c r="H328" s="164"/>
      <c r="I328" s="164"/>
    </row>
    <row r="329" spans="1:9" s="80" customFormat="1" ht="45" hidden="1" customHeight="1">
      <c r="A329" s="11" t="s">
        <v>1006</v>
      </c>
      <c r="B329" s="19" t="s">
        <v>1007</v>
      </c>
      <c r="C329" s="226"/>
      <c r="D329" s="171"/>
      <c r="E329" s="171"/>
      <c r="F329" s="171"/>
      <c r="G329" s="164"/>
      <c r="H329" s="164"/>
      <c r="I329" s="164"/>
    </row>
    <row r="330" spans="1:9" s="80" customFormat="1" ht="15" hidden="1" customHeight="1">
      <c r="A330" s="101"/>
      <c r="B330" s="19" t="s">
        <v>1008</v>
      </c>
      <c r="C330" s="226" t="s">
        <v>747</v>
      </c>
      <c r="D330" s="171">
        <f>IF(ISERR(Профессиональное!E290),"-",Профессиональное!E290)</f>
        <v>0</v>
      </c>
      <c r="E330" s="171">
        <f>IF(ISERR(Профессиональное!F290),"-",Профессиональное!F290)</f>
        <v>0</v>
      </c>
      <c r="F330" s="171">
        <f>IF(ISERR(Профессиональное!G290),"-",Профессиональное!G290)</f>
        <v>0</v>
      </c>
      <c r="G330" s="164"/>
      <c r="H330" s="164"/>
      <c r="I330" s="164"/>
    </row>
    <row r="331" spans="1:9" s="80" customFormat="1" ht="15" hidden="1" customHeight="1">
      <c r="A331" s="101"/>
      <c r="B331" s="19" t="s">
        <v>1009</v>
      </c>
      <c r="C331" s="226" t="s">
        <v>747</v>
      </c>
      <c r="D331" s="171">
        <f>IF(ISERR(Профессиональное!E291),"-",Профессиональное!E291)</f>
        <v>0</v>
      </c>
      <c r="E331" s="171">
        <f>IF(ISERR(Профессиональное!F291),"-",Профессиональное!F291)</f>
        <v>0</v>
      </c>
      <c r="F331" s="171">
        <f>IF(ISERR(Профессиональное!G291),"-",Профессиональное!G291)</f>
        <v>0</v>
      </c>
      <c r="G331" s="164"/>
      <c r="H331" s="164"/>
      <c r="I331" s="164"/>
    </row>
    <row r="332" spans="1:9" s="80" customFormat="1" ht="15" hidden="1" customHeight="1">
      <c r="A332" s="101"/>
      <c r="B332" s="19" t="s">
        <v>1010</v>
      </c>
      <c r="C332" s="226" t="s">
        <v>747</v>
      </c>
      <c r="D332" s="171">
        <f>IF(ISERR(Профессиональное!E292),"-",Профессиональное!E292)</f>
        <v>0</v>
      </c>
      <c r="E332" s="171">
        <f>IF(ISERR(Профессиональное!F292),"-",Профессиональное!F292)</f>
        <v>0</v>
      </c>
      <c r="F332" s="171">
        <f>IF(ISERR(Профессиональное!G292),"-",Профессиональное!G292)</f>
        <v>0</v>
      </c>
      <c r="G332" s="164"/>
      <c r="H332" s="164"/>
      <c r="I332" s="164"/>
    </row>
    <row r="333" spans="1:9" s="80" customFormat="1" ht="90" hidden="1" customHeight="1">
      <c r="A333" s="11" t="s">
        <v>1011</v>
      </c>
      <c r="B333" s="19" t="s">
        <v>1012</v>
      </c>
      <c r="C333" s="226"/>
      <c r="D333" s="171"/>
      <c r="E333" s="171"/>
      <c r="F333" s="171"/>
      <c r="G333" s="164"/>
      <c r="H333" s="164"/>
      <c r="I333" s="164"/>
    </row>
    <row r="334" spans="1:9" s="80" customFormat="1" ht="15" hidden="1" customHeight="1">
      <c r="A334" s="101"/>
      <c r="B334" s="19" t="s">
        <v>290</v>
      </c>
      <c r="C334" s="226" t="s">
        <v>8</v>
      </c>
      <c r="D334" s="171" t="str">
        <f>IF(ISERR(Профессиональное!E294),"-",Профессиональное!E294)</f>
        <v>-</v>
      </c>
      <c r="E334" s="171" t="str">
        <f>IF(ISERR(Профессиональное!F294),"-",Профессиональное!F294)</f>
        <v>-</v>
      </c>
      <c r="F334" s="171" t="str">
        <f>IF(ISERR(Профессиональное!G294),"-",Профессиональное!G294)</f>
        <v>-</v>
      </c>
      <c r="G334" s="164"/>
      <c r="H334" s="164"/>
      <c r="I334" s="164"/>
    </row>
    <row r="335" spans="1:9" s="80" customFormat="1" ht="15" hidden="1" customHeight="1">
      <c r="A335" s="101"/>
      <c r="B335" s="19" t="s">
        <v>854</v>
      </c>
      <c r="C335" s="226" t="s">
        <v>8</v>
      </c>
      <c r="D335" s="171" t="str">
        <f>IF(ISERR(Профессиональное!E297),"-",Профессиональное!E297)</f>
        <v>-</v>
      </c>
      <c r="E335" s="171" t="str">
        <f>IF(ISERR(Профессиональное!F297),"-",Профессиональное!F297)</f>
        <v>-</v>
      </c>
      <c r="F335" s="171" t="str">
        <f>IF(ISERR(Профессиональное!G297),"-",Профессиональное!G297)</f>
        <v>-</v>
      </c>
      <c r="G335" s="164"/>
      <c r="H335" s="164"/>
      <c r="I335" s="164"/>
    </row>
    <row r="336" spans="1:9" s="80" customFormat="1" ht="45" hidden="1" customHeight="1">
      <c r="A336" s="86" t="s">
        <v>307</v>
      </c>
      <c r="B336" s="87" t="s">
        <v>308</v>
      </c>
      <c r="C336" s="164"/>
      <c r="D336" s="202"/>
      <c r="E336" s="202"/>
      <c r="F336" s="202"/>
      <c r="G336" s="164"/>
      <c r="H336" s="164"/>
      <c r="I336" s="164"/>
    </row>
    <row r="337" spans="1:9" s="80" customFormat="1" ht="60" hidden="1" customHeight="1">
      <c r="A337" s="11" t="s">
        <v>310</v>
      </c>
      <c r="B337" s="60" t="s">
        <v>309</v>
      </c>
      <c r="C337" s="226"/>
      <c r="D337" s="202"/>
      <c r="E337" s="202"/>
      <c r="F337" s="202"/>
      <c r="G337" s="164"/>
      <c r="H337" s="164"/>
      <c r="I337" s="164"/>
    </row>
    <row r="338" spans="1:9" s="80" customFormat="1" ht="15" hidden="1" customHeight="1">
      <c r="A338" s="11"/>
      <c r="B338" s="60" t="s">
        <v>893</v>
      </c>
      <c r="C338" s="226" t="s">
        <v>8</v>
      </c>
      <c r="D338" s="171">
        <f>IF(ISERR(Профессиональное!E302),"-",Профессиональное!E302)</f>
        <v>51.55</v>
      </c>
      <c r="E338" s="171">
        <f>IF(ISERR(Профессиональное!F302),"-",Профессиональное!F302)</f>
        <v>53.15</v>
      </c>
      <c r="F338" s="171">
        <f>IF(ISERR(Профессиональное!G302),"-",Профессиональное!G302)</f>
        <v>0</v>
      </c>
      <c r="G338" s="164"/>
      <c r="H338" s="164"/>
      <c r="I338" s="164"/>
    </row>
    <row r="339" spans="1:9" s="80" customFormat="1" ht="15" hidden="1" customHeight="1">
      <c r="A339" s="11"/>
      <c r="B339" s="60" t="s">
        <v>894</v>
      </c>
      <c r="C339" s="226" t="s">
        <v>8</v>
      </c>
      <c r="D339" s="171">
        <f>IF(ISERR(Профессиональное!E303),"-",Профессиональное!E303)</f>
        <v>0</v>
      </c>
      <c r="E339" s="171">
        <f>IF(ISERR(Профессиональное!F303),"-",Профессиональное!F303)</f>
        <v>0</v>
      </c>
      <c r="F339" s="171">
        <f>IF(ISERR(Профессиональное!G303),"-",Профессиональное!G303)</f>
        <v>0</v>
      </c>
      <c r="G339" s="164"/>
      <c r="H339" s="164"/>
      <c r="I339" s="164"/>
    </row>
    <row r="340" spans="1:9" s="80" customFormat="1" ht="45" hidden="1" customHeight="1">
      <c r="A340" s="11" t="s">
        <v>315</v>
      </c>
      <c r="B340" s="60" t="s">
        <v>316</v>
      </c>
      <c r="C340" s="164"/>
      <c r="D340" s="202"/>
      <c r="E340" s="202"/>
      <c r="F340" s="202"/>
      <c r="G340" s="164"/>
      <c r="H340" s="164"/>
      <c r="I340" s="164"/>
    </row>
    <row r="341" spans="1:9" s="80" customFormat="1" ht="15" hidden="1" customHeight="1">
      <c r="A341" s="78"/>
      <c r="B341" s="60" t="s">
        <v>908</v>
      </c>
      <c r="C341" s="226" t="s">
        <v>8</v>
      </c>
      <c r="D341" s="202"/>
      <c r="E341" s="202"/>
      <c r="F341" s="202"/>
      <c r="G341" s="164"/>
      <c r="H341" s="164"/>
      <c r="I341" s="164"/>
    </row>
    <row r="342" spans="1:9" s="80" customFormat="1" ht="15" hidden="1" customHeight="1">
      <c r="A342" s="78"/>
      <c r="B342" s="60" t="s">
        <v>909</v>
      </c>
      <c r="C342" s="226" t="s">
        <v>8</v>
      </c>
      <c r="D342" s="202"/>
      <c r="E342" s="202"/>
      <c r="F342" s="202"/>
      <c r="G342" s="164"/>
      <c r="H342" s="164"/>
      <c r="I342" s="164"/>
    </row>
    <row r="343" spans="1:9" s="80" customFormat="1" ht="75" hidden="1" customHeight="1">
      <c r="A343" s="11" t="s">
        <v>1017</v>
      </c>
      <c r="B343" s="19" t="s">
        <v>1018</v>
      </c>
      <c r="C343" s="226"/>
      <c r="D343" s="171"/>
      <c r="E343" s="171"/>
      <c r="F343" s="171"/>
      <c r="G343" s="164"/>
      <c r="H343" s="164"/>
      <c r="I343" s="164"/>
    </row>
    <row r="344" spans="1:9" s="80" customFormat="1" ht="15" hidden="1" customHeight="1">
      <c r="A344" s="101"/>
      <c r="B344" s="19" t="s">
        <v>1019</v>
      </c>
      <c r="C344" s="226" t="s">
        <v>8</v>
      </c>
      <c r="D344" s="171" t="str">
        <f>IF(ISERR(Профессиональное!E318),"-",Профессиональное!E318)</f>
        <v>-</v>
      </c>
      <c r="E344" s="171" t="str">
        <f>IF(ISERR(Профессиональное!F318),"-",Профессиональное!F318)</f>
        <v>-</v>
      </c>
      <c r="F344" s="171" t="str">
        <f>IF(ISERR(Профессиональное!G318),"-",Профессиональное!G318)</f>
        <v>-</v>
      </c>
      <c r="G344" s="164"/>
      <c r="H344" s="164"/>
      <c r="I344" s="164"/>
    </row>
    <row r="345" spans="1:9" s="80" customFormat="1" ht="15" hidden="1" customHeight="1">
      <c r="A345" s="101"/>
      <c r="B345" s="19" t="s">
        <v>1022</v>
      </c>
      <c r="C345" s="226" t="s">
        <v>8</v>
      </c>
      <c r="D345" s="171" t="str">
        <f>IF(ISERR(Профессиональное!E321),"-",Профессиональное!E321)</f>
        <v>-</v>
      </c>
      <c r="E345" s="171" t="str">
        <f>IF(ISERR(Профессиональное!F321),"-",Профессиональное!F321)</f>
        <v>-</v>
      </c>
      <c r="F345" s="171" t="str">
        <f>IF(ISERR(Профессиональное!G321),"-",Профессиональное!G321)</f>
        <v>-</v>
      </c>
      <c r="G345" s="164"/>
      <c r="H345" s="164"/>
      <c r="I345" s="164"/>
    </row>
    <row r="346" spans="1:9" s="80" customFormat="1" ht="60" hidden="1" customHeight="1">
      <c r="A346" s="86" t="s">
        <v>322</v>
      </c>
      <c r="B346" s="87" t="s">
        <v>323</v>
      </c>
      <c r="C346" s="164"/>
      <c r="D346" s="202"/>
      <c r="E346" s="202"/>
      <c r="F346" s="202"/>
      <c r="G346" s="164"/>
      <c r="H346" s="164"/>
      <c r="I346" s="164"/>
    </row>
    <row r="347" spans="1:9" s="80" customFormat="1" ht="15" hidden="1" customHeight="1">
      <c r="A347" s="11" t="s">
        <v>324</v>
      </c>
      <c r="B347" s="60" t="s">
        <v>856</v>
      </c>
      <c r="C347" s="226"/>
      <c r="D347" s="202"/>
      <c r="E347" s="202"/>
      <c r="F347" s="202"/>
      <c r="G347" s="164"/>
      <c r="H347" s="164"/>
      <c r="I347" s="164"/>
    </row>
    <row r="348" spans="1:9" s="80" customFormat="1" ht="15" hidden="1" customHeight="1">
      <c r="A348" s="11"/>
      <c r="B348" s="60" t="s">
        <v>910</v>
      </c>
      <c r="C348" s="226"/>
      <c r="D348" s="202"/>
      <c r="E348" s="202"/>
      <c r="F348" s="202"/>
      <c r="G348" s="164"/>
      <c r="H348" s="164"/>
      <c r="I348" s="164"/>
    </row>
    <row r="349" spans="1:9" s="80" customFormat="1" ht="15" hidden="1" customHeight="1">
      <c r="A349" s="11"/>
      <c r="B349" s="60" t="s">
        <v>984</v>
      </c>
      <c r="C349" s="226" t="s">
        <v>8</v>
      </c>
      <c r="D349" s="202" t="str">
        <f>IF(ISERR(Профессиональное!E326),"-",Профессиональное!E326)</f>
        <v>-</v>
      </c>
      <c r="E349" s="202">
        <f>IF(ISERR(Профессиональное!F326),"-",Профессиональное!F326)</f>
        <v>100</v>
      </c>
      <c r="F349" s="202" t="str">
        <f>IF(ISERR(Профессиональное!G326),"-",Профессиональное!G326)</f>
        <v>-</v>
      </c>
      <c r="G349" s="164"/>
      <c r="H349" s="164"/>
      <c r="I349" s="164"/>
    </row>
    <row r="350" spans="1:9" s="80" customFormat="1" ht="45" hidden="1" customHeight="1">
      <c r="A350" s="78"/>
      <c r="B350" s="60" t="s">
        <v>983</v>
      </c>
      <c r="C350" s="226" t="s">
        <v>8</v>
      </c>
      <c r="D350" s="202" t="str">
        <f>IF(ISERR(Профессиональное!E329),"-",Профессиональное!E329)</f>
        <v>-</v>
      </c>
      <c r="E350" s="202" t="str">
        <f>IF(ISERR(Профессиональное!F329),"-",Профессиональное!F329)</f>
        <v>-</v>
      </c>
      <c r="F350" s="202" t="str">
        <f>IF(ISERR(Профессиональное!G329),"-",Профессиональное!G329)</f>
        <v>-</v>
      </c>
      <c r="G350" s="164"/>
      <c r="H350" s="164"/>
      <c r="I350" s="164"/>
    </row>
    <row r="351" spans="1:9" s="80" customFormat="1" ht="15" hidden="1" customHeight="1">
      <c r="A351" s="78"/>
      <c r="B351" s="60" t="s">
        <v>911</v>
      </c>
      <c r="C351" s="164"/>
      <c r="D351" s="202"/>
      <c r="E351" s="202"/>
      <c r="F351" s="202"/>
      <c r="G351" s="164"/>
      <c r="H351" s="164"/>
      <c r="I351" s="164"/>
    </row>
    <row r="352" spans="1:9" s="80" customFormat="1" ht="15" hidden="1" customHeight="1">
      <c r="A352" s="78"/>
      <c r="B352" s="60" t="s">
        <v>982</v>
      </c>
      <c r="C352" s="226" t="s">
        <v>8</v>
      </c>
      <c r="D352" s="202" t="str">
        <f>IF(ISERR(Профессиональное!E334),"-",Профессиональное!E334)</f>
        <v>-</v>
      </c>
      <c r="E352" s="202">
        <f>IF(ISERR(Профессиональное!F334),"-",Профессиональное!F334)</f>
        <v>117.14</v>
      </c>
      <c r="F352" s="202" t="str">
        <f>IF(ISERR(Профессиональное!G334),"-",Профессиональное!G334)</f>
        <v>-</v>
      </c>
      <c r="G352" s="164"/>
      <c r="H352" s="164"/>
      <c r="I352" s="164"/>
    </row>
    <row r="353" spans="1:9" s="80" customFormat="1" ht="15" hidden="1" customHeight="1">
      <c r="A353" s="78"/>
      <c r="B353" s="60" t="s">
        <v>981</v>
      </c>
      <c r="C353" s="226" t="s">
        <v>8</v>
      </c>
      <c r="D353" s="202" t="str">
        <f>IF(ISERR(Профессиональное!E335),"-",Профессиональное!E335)</f>
        <v>-</v>
      </c>
      <c r="E353" s="202">
        <f>IF(ISERR(Профессиональное!F335),"-",Профессиональное!F335)</f>
        <v>100</v>
      </c>
      <c r="F353" s="202" t="str">
        <f>IF(ISERR(Профессиональное!G335),"-",Профессиональное!G335)</f>
        <v>-</v>
      </c>
      <c r="G353" s="164"/>
      <c r="H353" s="164"/>
      <c r="I353" s="164"/>
    </row>
    <row r="354" spans="1:9" s="80" customFormat="1" ht="45" hidden="1" customHeight="1">
      <c r="A354" s="78"/>
      <c r="B354" s="60" t="s">
        <v>985</v>
      </c>
      <c r="C354" s="226" t="s">
        <v>8</v>
      </c>
      <c r="D354" s="202" t="str">
        <f>IF(ISERR(Профессиональное!E343),"-",Профессиональное!E343)</f>
        <v>-</v>
      </c>
      <c r="E354" s="202">
        <f>IF(ISERR(Профессиональное!F343),"-",Профессиональное!F343)</f>
        <v>100</v>
      </c>
      <c r="F354" s="202" t="str">
        <f>IF(ISERR(Профессиональное!G343),"-",Профессиональное!G343)</f>
        <v>-</v>
      </c>
      <c r="G354" s="164"/>
      <c r="H354" s="164"/>
      <c r="I354" s="164"/>
    </row>
    <row r="355" spans="1:9" s="80" customFormat="1" ht="45" hidden="1" customHeight="1">
      <c r="A355" s="78"/>
      <c r="B355" s="60" t="s">
        <v>986</v>
      </c>
      <c r="C355" s="226" t="s">
        <v>8</v>
      </c>
      <c r="D355" s="202" t="str">
        <f>IF(ISERR(Профессиональное!E344),"-",Профессиональное!E344)</f>
        <v>-</v>
      </c>
      <c r="E355" s="202" t="str">
        <f>IF(ISERR(Профессиональное!F344),"-",Профессиональное!F344)</f>
        <v>-</v>
      </c>
      <c r="F355" s="202" t="str">
        <f>IF(ISERR(Профессиональное!G344),"-",Профессиональное!G344)</f>
        <v>-</v>
      </c>
      <c r="G355" s="164"/>
      <c r="H355" s="164"/>
      <c r="I355" s="164"/>
    </row>
    <row r="356" spans="1:9" s="80" customFormat="1" ht="60" hidden="1" customHeight="1">
      <c r="A356" s="86" t="s">
        <v>341</v>
      </c>
      <c r="B356" s="87" t="s">
        <v>342</v>
      </c>
      <c r="C356" s="164"/>
      <c r="D356" s="202"/>
      <c r="E356" s="202"/>
      <c r="F356" s="202"/>
      <c r="G356" s="164"/>
      <c r="H356" s="164"/>
      <c r="I356" s="164"/>
    </row>
    <row r="357" spans="1:9" s="80" customFormat="1" ht="75" hidden="1" customHeight="1">
      <c r="A357" s="11" t="s">
        <v>344</v>
      </c>
      <c r="B357" s="60" t="s">
        <v>427</v>
      </c>
      <c r="C357" s="226"/>
      <c r="D357" s="202"/>
      <c r="E357" s="202"/>
      <c r="F357" s="202"/>
      <c r="G357" s="164"/>
      <c r="H357" s="164"/>
      <c r="I357" s="164"/>
    </row>
    <row r="358" spans="1:9" s="80" customFormat="1" ht="15" hidden="1" customHeight="1">
      <c r="A358" s="78"/>
      <c r="B358" s="60" t="s">
        <v>912</v>
      </c>
      <c r="C358" s="226"/>
      <c r="D358" s="202"/>
      <c r="E358" s="202"/>
      <c r="F358" s="202"/>
      <c r="G358" s="164"/>
      <c r="H358" s="164"/>
      <c r="I358" s="164"/>
    </row>
    <row r="359" spans="1:9" s="80" customFormat="1" ht="15" hidden="1" customHeight="1">
      <c r="A359" s="78"/>
      <c r="B359" s="60" t="s">
        <v>893</v>
      </c>
      <c r="C359" s="226" t="s">
        <v>8</v>
      </c>
      <c r="D359" s="171">
        <f>IF(ISERR(Профессиональное!E354),"-",Профессиональное!E354)</f>
        <v>2.4500000000000002</v>
      </c>
      <c r="E359" s="171">
        <f>IF(ISERR(Профессиональное!F354),"-",Профессиональное!F354)</f>
        <v>8.1110878237116921</v>
      </c>
      <c r="F359" s="171" t="str">
        <f>IF(ISERR(Профессиональное!G354),"-",Профессиональное!G354)</f>
        <v>-</v>
      </c>
      <c r="G359" s="164"/>
      <c r="H359" s="164"/>
      <c r="I359" s="164"/>
    </row>
    <row r="360" spans="1:9" s="80" customFormat="1" ht="15" hidden="1" customHeight="1">
      <c r="A360" s="78"/>
      <c r="B360" s="60" t="s">
        <v>894</v>
      </c>
      <c r="C360" s="226" t="s">
        <v>8</v>
      </c>
      <c r="D360" s="171">
        <f>IF(ISERR(Профессиональное!E355),"-",Профессиональное!E355)</f>
        <v>0</v>
      </c>
      <c r="E360" s="171" t="str">
        <f>IF(ISERR(Профессиональное!F355),"-",Профессиональное!F355)</f>
        <v>-</v>
      </c>
      <c r="F360" s="171" t="str">
        <f>IF(ISERR(Профессиональное!G355),"-",Профессиональное!G355)</f>
        <v>-</v>
      </c>
      <c r="G360" s="164"/>
      <c r="H360" s="164"/>
      <c r="I360" s="164"/>
    </row>
    <row r="361" spans="1:9" s="80" customFormat="1" ht="15" hidden="1" customHeight="1">
      <c r="A361" s="78"/>
      <c r="B361" s="60" t="s">
        <v>913</v>
      </c>
      <c r="C361" s="226"/>
      <c r="D361" s="202"/>
      <c r="E361" s="202"/>
      <c r="F361" s="202"/>
      <c r="G361" s="164"/>
      <c r="H361" s="164"/>
      <c r="I361" s="164"/>
    </row>
    <row r="362" spans="1:9" s="80" customFormat="1" ht="15" hidden="1" customHeight="1">
      <c r="A362" s="78"/>
      <c r="B362" s="60" t="s">
        <v>893</v>
      </c>
      <c r="C362" s="226" t="s">
        <v>8</v>
      </c>
      <c r="D362" s="171">
        <f>IF(ISERR(Профессиональное!E369),"-",Профессиональное!E369)</f>
        <v>0</v>
      </c>
      <c r="E362" s="171">
        <f>IF(ISERR(Профессиональное!F369),"-",Профессиональное!F369)</f>
        <v>0</v>
      </c>
      <c r="F362" s="171" t="str">
        <f>IF(ISERR(Профессиональное!G369),"-",Профессиональное!G369)</f>
        <v>-</v>
      </c>
      <c r="G362" s="164"/>
      <c r="H362" s="164"/>
      <c r="I362" s="164"/>
    </row>
    <row r="363" spans="1:9" s="80" customFormat="1" ht="15" hidden="1" customHeight="1">
      <c r="A363" s="78"/>
      <c r="B363" s="60" t="s">
        <v>894</v>
      </c>
      <c r="C363" s="226" t="s">
        <v>8</v>
      </c>
      <c r="D363" s="171">
        <f>IF(ISERR(Профессиональное!E370),"-",Профессиональное!E370)</f>
        <v>0</v>
      </c>
      <c r="E363" s="171">
        <f>IF(ISERR(Профессиональное!F370),"-",Профессиональное!F370)</f>
        <v>100</v>
      </c>
      <c r="F363" s="171" t="str">
        <f>IF(ISERR(Профессиональное!G370),"-",Профессиональное!G370)</f>
        <v>-</v>
      </c>
      <c r="G363" s="164"/>
      <c r="H363" s="164"/>
      <c r="I363" s="164"/>
    </row>
    <row r="364" spans="1:9" s="80" customFormat="1" ht="75" hidden="1" customHeight="1">
      <c r="A364" s="11" t="s">
        <v>359</v>
      </c>
      <c r="B364" s="19" t="s">
        <v>360</v>
      </c>
      <c r="C364" s="226"/>
      <c r="D364" s="202"/>
      <c r="E364" s="202"/>
      <c r="F364" s="202"/>
      <c r="G364" s="164"/>
      <c r="H364" s="164"/>
      <c r="I364" s="164"/>
    </row>
    <row r="365" spans="1:9" s="80" customFormat="1" ht="15" hidden="1" customHeight="1">
      <c r="A365" s="11"/>
      <c r="B365" s="60" t="s">
        <v>912</v>
      </c>
      <c r="C365" s="226"/>
      <c r="D365" s="202"/>
      <c r="E365" s="202"/>
      <c r="F365" s="202"/>
      <c r="G365" s="164"/>
      <c r="H365" s="164"/>
      <c r="I365" s="164"/>
    </row>
    <row r="366" spans="1:9" s="80" customFormat="1" ht="15" hidden="1" customHeight="1">
      <c r="A366" s="11"/>
      <c r="B366" s="60" t="s">
        <v>893</v>
      </c>
      <c r="C366" s="226" t="s">
        <v>8</v>
      </c>
      <c r="D366" s="171">
        <f>IF(ISERR(Профессиональное!E379),"-",Профессиональное!E379)</f>
        <v>13</v>
      </c>
      <c r="E366" s="171">
        <f>IF(ISERR(Профессиональное!F379),"-",Профессиональное!F379)</f>
        <v>6.7848083931005734</v>
      </c>
      <c r="F366" s="171" t="str">
        <f>IF(ISERR(Профессиональное!G379),"-",Профессиональное!G379)</f>
        <v>-</v>
      </c>
      <c r="G366" s="164"/>
      <c r="H366" s="164"/>
      <c r="I366" s="164"/>
    </row>
    <row r="367" spans="1:9" s="80" customFormat="1" ht="15" hidden="1" customHeight="1">
      <c r="A367" s="11"/>
      <c r="B367" s="60" t="s">
        <v>894</v>
      </c>
      <c r="C367" s="226" t="s">
        <v>8</v>
      </c>
      <c r="D367" s="171">
        <f>IF(ISERR(Профессиональное!E380),"-",Профессиональное!E380)</f>
        <v>100</v>
      </c>
      <c r="E367" s="171">
        <f>IF(ISERR(Профессиональное!F380),"-",Профессиональное!F380)</f>
        <v>100</v>
      </c>
      <c r="F367" s="171" t="str">
        <f>IF(ISERR(Профессиональное!G380),"-",Профессиональное!G380)</f>
        <v>-</v>
      </c>
      <c r="G367" s="164"/>
      <c r="H367" s="164"/>
      <c r="I367" s="164"/>
    </row>
    <row r="368" spans="1:9" s="80" customFormat="1" ht="15" hidden="1" customHeight="1">
      <c r="A368" s="78"/>
      <c r="B368" s="60" t="s">
        <v>914</v>
      </c>
      <c r="C368" s="226"/>
      <c r="D368" s="202"/>
      <c r="E368" s="202"/>
      <c r="F368" s="202"/>
      <c r="G368" s="164"/>
      <c r="H368" s="164"/>
      <c r="I368" s="164"/>
    </row>
    <row r="369" spans="1:9" s="80" customFormat="1" ht="15" hidden="1" customHeight="1">
      <c r="A369" s="78"/>
      <c r="B369" s="60" t="s">
        <v>893</v>
      </c>
      <c r="C369" s="226" t="s">
        <v>8</v>
      </c>
      <c r="D369" s="171">
        <f>IF(ISERR(Профессиональное!E388),"-",Профессиональное!E388)</f>
        <v>0</v>
      </c>
      <c r="E369" s="171">
        <f>IF(ISERR(Профессиональное!F388),"-",Профессиональное!F388)</f>
        <v>0</v>
      </c>
      <c r="F369" s="171">
        <f>IF(ISERR(Профессиональное!G388),"-",Профессиональное!G388)</f>
        <v>0</v>
      </c>
      <c r="G369" s="164"/>
      <c r="H369" s="164"/>
      <c r="I369" s="164"/>
    </row>
    <row r="370" spans="1:9" s="80" customFormat="1" ht="15" hidden="1" customHeight="1">
      <c r="A370" s="78"/>
      <c r="B370" s="60" t="s">
        <v>894</v>
      </c>
      <c r="C370" s="226" t="s">
        <v>8</v>
      </c>
      <c r="D370" s="171">
        <f>IF(ISERR(Профессиональное!E389),"-",Профессиональное!E389)</f>
        <v>0</v>
      </c>
      <c r="E370" s="171">
        <f>IF(ISERR(Профессиональное!F389),"-",Профессиональное!F389)</f>
        <v>0</v>
      </c>
      <c r="F370" s="171">
        <f>IF(ISERR(Профессиональное!G389),"-",Профессиональное!G389)</f>
        <v>0</v>
      </c>
      <c r="G370" s="164"/>
      <c r="H370" s="164"/>
      <c r="I370" s="164"/>
    </row>
    <row r="371" spans="1:9" s="80" customFormat="1" ht="30" hidden="1" customHeight="1">
      <c r="A371" s="11" t="s">
        <v>370</v>
      </c>
      <c r="B371" s="60" t="s">
        <v>859</v>
      </c>
      <c r="C371" s="164"/>
      <c r="D371" s="202"/>
      <c r="E371" s="202"/>
      <c r="F371" s="202"/>
      <c r="G371" s="164"/>
      <c r="H371" s="164"/>
      <c r="I371" s="164"/>
    </row>
    <row r="372" spans="1:9" s="80" customFormat="1" ht="60" hidden="1" customHeight="1">
      <c r="A372" s="78"/>
      <c r="B372" s="60" t="s">
        <v>915</v>
      </c>
      <c r="C372" s="226" t="s">
        <v>851</v>
      </c>
      <c r="D372" s="171">
        <f>IF(ISERR(Профессиональное!E397),"-",Профессиональное!E397)</f>
        <v>188.48</v>
      </c>
      <c r="E372" s="171">
        <f>IF(ISERR(Профессиональное!F397),"-",Профессиональное!F397)</f>
        <v>0</v>
      </c>
      <c r="F372" s="171" t="str">
        <f>IF(ISERR(Профессиональное!G397),"-",Профессиональное!G397)</f>
        <v>-</v>
      </c>
      <c r="G372" s="164"/>
      <c r="H372" s="164"/>
      <c r="I372" s="164"/>
    </row>
    <row r="373" spans="1:9" s="80" customFormat="1" ht="45" hidden="1" customHeight="1">
      <c r="A373" s="78"/>
      <c r="B373" s="60" t="s">
        <v>916</v>
      </c>
      <c r="C373" s="226"/>
      <c r="D373" s="202"/>
      <c r="E373" s="202"/>
      <c r="F373" s="202"/>
      <c r="G373" s="164"/>
      <c r="H373" s="164"/>
      <c r="I373" s="164"/>
    </row>
    <row r="374" spans="1:9" s="80" customFormat="1" ht="15" hidden="1" customHeight="1">
      <c r="A374" s="78"/>
      <c r="B374" s="60" t="s">
        <v>893</v>
      </c>
      <c r="C374" s="226" t="s">
        <v>851</v>
      </c>
      <c r="D374" s="171">
        <f>IF(ISERR(Профессиональное!E408),"-",Профессиональное!E408)</f>
        <v>387.3</v>
      </c>
      <c r="E374" s="171">
        <f>IF(ISERR(Профессиональное!F408),"-",Профессиональное!F408)</f>
        <v>428.31</v>
      </c>
      <c r="F374" s="171">
        <f>IF(ISERR(Профессиональное!G408),"-",Профессиональное!G408)</f>
        <v>428.31</v>
      </c>
      <c r="G374" s="164"/>
      <c r="H374" s="164"/>
      <c r="I374" s="164"/>
    </row>
    <row r="375" spans="1:9" s="80" customFormat="1" ht="15" hidden="1" customHeight="1">
      <c r="A375" s="78"/>
      <c r="B375" s="60" t="s">
        <v>894</v>
      </c>
      <c r="C375" s="226" t="s">
        <v>851</v>
      </c>
      <c r="D375" s="171">
        <f>IF(ISERR(Профессиональное!E409),"-",Профессиональное!E409)</f>
        <v>29.2</v>
      </c>
      <c r="E375" s="171">
        <f>IF(ISERR(Профессиональное!F409),"-",Профессиональное!F409)</f>
        <v>37.46</v>
      </c>
      <c r="F375" s="171">
        <f>IF(ISERR(Профессиональное!G409),"-",Профессиональное!G409)</f>
        <v>37.46</v>
      </c>
      <c r="G375" s="164"/>
      <c r="H375" s="164"/>
      <c r="I375" s="164"/>
    </row>
    <row r="376" spans="1:9" s="80" customFormat="1" ht="60" hidden="1" customHeight="1">
      <c r="A376" s="86" t="s">
        <v>407</v>
      </c>
      <c r="B376" s="87" t="s">
        <v>380</v>
      </c>
      <c r="C376" s="164"/>
      <c r="D376" s="202"/>
      <c r="E376" s="202"/>
      <c r="F376" s="202"/>
      <c r="G376" s="164"/>
      <c r="H376" s="164"/>
      <c r="I376" s="164"/>
    </row>
    <row r="377" spans="1:9" s="80" customFormat="1" ht="90" hidden="1" customHeight="1">
      <c r="A377" s="11" t="s">
        <v>408</v>
      </c>
      <c r="B377" s="60" t="s">
        <v>381</v>
      </c>
      <c r="C377" s="226"/>
      <c r="D377" s="202"/>
      <c r="E377" s="202"/>
      <c r="F377" s="202"/>
      <c r="G377" s="164"/>
      <c r="H377" s="164"/>
      <c r="I377" s="164"/>
    </row>
    <row r="378" spans="1:9" s="80" customFormat="1" ht="15" hidden="1" customHeight="1">
      <c r="A378" s="11"/>
      <c r="B378" s="60" t="s">
        <v>893</v>
      </c>
      <c r="C378" s="226" t="s">
        <v>8</v>
      </c>
      <c r="D378" s="171">
        <f>IF(ISERR(Профессиональное!E418),"-",Профессиональное!E418)</f>
        <v>0</v>
      </c>
      <c r="E378" s="171">
        <f>IF(ISERR(Профессиональное!F418),"-",Профессиональное!F418)</f>
        <v>12.5</v>
      </c>
      <c r="F378" s="171" t="str">
        <f>IF(ISERR(Профессиональное!G418),"-",Профессиональное!G418)</f>
        <v>-</v>
      </c>
      <c r="G378" s="164"/>
      <c r="H378" s="164"/>
      <c r="I378" s="164"/>
    </row>
    <row r="379" spans="1:9" s="80" customFormat="1" ht="15" hidden="1" customHeight="1">
      <c r="A379" s="11"/>
      <c r="B379" s="60" t="s">
        <v>894</v>
      </c>
      <c r="C379" s="226" t="s">
        <v>8</v>
      </c>
      <c r="D379" s="171">
        <f>IF(ISERR(Профессиональное!E419),"-",Профессиональное!E419)</f>
        <v>0</v>
      </c>
      <c r="E379" s="171" t="str">
        <f>IF(ISERR(Профессиональное!F419),"-",Профессиональное!F419)</f>
        <v>-</v>
      </c>
      <c r="F379" s="171" t="str">
        <f>IF(ISERR(Профессиональное!G419),"-",Профессиональное!G419)</f>
        <v>-</v>
      </c>
      <c r="G379" s="164"/>
      <c r="H379" s="164"/>
      <c r="I379" s="164"/>
    </row>
    <row r="380" spans="1:9" s="80" customFormat="1" ht="105" hidden="1" customHeight="1">
      <c r="A380" s="11" t="s">
        <v>1025</v>
      </c>
      <c r="B380" s="19" t="s">
        <v>1026</v>
      </c>
      <c r="C380" s="226" t="s">
        <v>8</v>
      </c>
      <c r="D380" s="171" t="str">
        <f>IF(ISERR(Профессиональное!E426),"-",Профессиональное!E426)</f>
        <v>-</v>
      </c>
      <c r="E380" s="171" t="str">
        <f>IF(ISERR(Профессиональное!F426),"-",Профессиональное!F426)</f>
        <v>-</v>
      </c>
      <c r="F380" s="171" t="str">
        <f>IF(ISERR(Профессиональное!G426),"-",Профессиональное!G426)</f>
        <v>-</v>
      </c>
      <c r="G380" s="164"/>
      <c r="H380" s="164"/>
      <c r="I380" s="164"/>
    </row>
    <row r="381" spans="1:9" s="80" customFormat="1" ht="60" hidden="1" customHeight="1">
      <c r="A381" s="86" t="s">
        <v>386</v>
      </c>
      <c r="B381" s="87" t="s">
        <v>387</v>
      </c>
      <c r="C381" s="164"/>
      <c r="D381" s="202"/>
      <c r="E381" s="202"/>
      <c r="F381" s="202"/>
      <c r="G381" s="164"/>
      <c r="H381" s="164"/>
      <c r="I381" s="164"/>
    </row>
    <row r="382" spans="1:9" s="80" customFormat="1" ht="75" hidden="1" customHeight="1">
      <c r="A382" s="11" t="s">
        <v>389</v>
      </c>
      <c r="B382" s="60" t="s">
        <v>388</v>
      </c>
      <c r="C382" s="226"/>
      <c r="D382" s="202"/>
      <c r="E382" s="202"/>
      <c r="F382" s="202"/>
      <c r="G382" s="164"/>
      <c r="H382" s="164"/>
      <c r="I382" s="164"/>
    </row>
    <row r="383" spans="1:9" s="80" customFormat="1" ht="15" hidden="1" customHeight="1">
      <c r="A383" s="11"/>
      <c r="B383" s="60" t="s">
        <v>917</v>
      </c>
      <c r="C383" s="226"/>
      <c r="D383" s="202"/>
      <c r="E383" s="202"/>
      <c r="F383" s="202"/>
      <c r="G383" s="164"/>
      <c r="H383" s="164"/>
      <c r="I383" s="164"/>
    </row>
    <row r="384" spans="1:9" s="80" customFormat="1" ht="15" hidden="1" customHeight="1">
      <c r="A384" s="11"/>
      <c r="B384" s="60" t="s">
        <v>893</v>
      </c>
      <c r="C384" s="226" t="s">
        <v>8</v>
      </c>
      <c r="D384" s="171">
        <f>IF(ISERR(Профессиональное!E432),"-",Профессиональное!E432)</f>
        <v>76.989999999999995</v>
      </c>
      <c r="E384" s="171">
        <f>IF(ISERR(Профессиональное!F432),"-",Профессиональное!F432)</f>
        <v>72.454078876283091</v>
      </c>
      <c r="F384" s="171" t="str">
        <f>IF(ISERR(Профессиональное!G432),"-",Профессиональное!G432)</f>
        <v>-</v>
      </c>
      <c r="G384" s="164"/>
      <c r="H384" s="164"/>
      <c r="I384" s="164"/>
    </row>
    <row r="385" spans="1:9" s="80" customFormat="1" ht="15" hidden="1" customHeight="1">
      <c r="A385" s="11"/>
      <c r="B385" s="60" t="s">
        <v>894</v>
      </c>
      <c r="C385" s="226" t="s">
        <v>8</v>
      </c>
      <c r="D385" s="171">
        <f>IF(ISERR(Профессиональное!E433),"-",Профессиональное!E433)</f>
        <v>100</v>
      </c>
      <c r="E385" s="171">
        <f>IF(ISERR(Профессиональное!F433),"-",Профессиональное!F433)</f>
        <v>100</v>
      </c>
      <c r="F385" s="171" t="str">
        <f>IF(ISERR(Профессиональное!G433),"-",Профессиональное!G433)</f>
        <v>-</v>
      </c>
      <c r="G385" s="164"/>
      <c r="H385" s="164"/>
      <c r="I385" s="164"/>
    </row>
    <row r="386" spans="1:9" s="80" customFormat="1" ht="15" hidden="1" customHeight="1">
      <c r="A386" s="11"/>
      <c r="B386" s="60" t="s">
        <v>918</v>
      </c>
      <c r="C386" s="226"/>
      <c r="D386" s="202"/>
      <c r="E386" s="202"/>
      <c r="F386" s="202"/>
      <c r="G386" s="164"/>
      <c r="H386" s="164"/>
      <c r="I386" s="164"/>
    </row>
    <row r="387" spans="1:9" s="80" customFormat="1" ht="15" hidden="1" customHeight="1">
      <c r="A387" s="11"/>
      <c r="B387" s="60" t="s">
        <v>893</v>
      </c>
      <c r="C387" s="226" t="s">
        <v>8</v>
      </c>
      <c r="D387" s="197">
        <f>IF(ISERR(Профессиональное!E441),"-",Профессиональное!E441)</f>
        <v>87.98</v>
      </c>
      <c r="E387" s="197">
        <f>IF(ISERR(Профессиональное!F441),"-",Профессиональное!F441)</f>
        <v>72.408239382893953</v>
      </c>
      <c r="F387" s="197" t="str">
        <f>IF(ISERR(Профессиональное!G441),"-",Профессиональное!G441)</f>
        <v>-</v>
      </c>
      <c r="G387" s="164"/>
      <c r="H387" s="164"/>
      <c r="I387" s="164"/>
    </row>
    <row r="388" spans="1:9" s="80" customFormat="1" ht="15" hidden="1" customHeight="1">
      <c r="A388" s="11"/>
      <c r="B388" s="60" t="s">
        <v>894</v>
      </c>
      <c r="C388" s="226" t="s">
        <v>8</v>
      </c>
      <c r="D388" s="197">
        <f>IF(ISERR(Профессиональное!E442),"-",Профессиональное!E442)</f>
        <v>0</v>
      </c>
      <c r="E388" s="197">
        <f>IF(ISERR(Профессиональное!F442),"-",Профессиональное!F442)</f>
        <v>0</v>
      </c>
      <c r="F388" s="197" t="str">
        <f>IF(ISERR(Профессиональное!G442),"-",Профессиональное!G442)</f>
        <v>-</v>
      </c>
      <c r="G388" s="164"/>
      <c r="H388" s="164"/>
      <c r="I388" s="164"/>
    </row>
    <row r="389" spans="1:9" s="80" customFormat="1" ht="75" hidden="1" customHeight="1">
      <c r="A389" s="11" t="s">
        <v>402</v>
      </c>
      <c r="B389" s="60" t="s">
        <v>401</v>
      </c>
      <c r="C389" s="226" t="s">
        <v>8</v>
      </c>
      <c r="D389" s="197">
        <f>IF(ISERR(Профессиональное!E449),"-",Профессиональное!E449)</f>
        <v>0</v>
      </c>
      <c r="E389" s="197">
        <f>IF(ISERR(Профессиональное!F449),"-",Профессиональное!F449)</f>
        <v>0</v>
      </c>
      <c r="F389" s="197">
        <f>IF(ISERR(Профессиональное!G449),"-",Профессиональное!G449)</f>
        <v>0</v>
      </c>
      <c r="G389" s="164"/>
      <c r="H389" s="164"/>
      <c r="I389" s="164"/>
    </row>
    <row r="390" spans="1:9" s="80" customFormat="1" ht="75" hidden="1" customHeight="1">
      <c r="A390" s="11" t="s">
        <v>410</v>
      </c>
      <c r="B390" s="60" t="s">
        <v>409</v>
      </c>
      <c r="C390" s="226" t="s">
        <v>8</v>
      </c>
      <c r="D390" s="197">
        <f>IF(ISERR(Профессиональное!E452),"-",Профессиональное!E452)</f>
        <v>0</v>
      </c>
      <c r="E390" s="197">
        <f>IF(ISERR(Профессиональное!F452),"-",Профессиональное!F452)</f>
        <v>0</v>
      </c>
      <c r="F390" s="197">
        <f>IF(ISERR(Профессиональное!G452),"-",Профессиональное!G452)</f>
        <v>0</v>
      </c>
      <c r="G390" s="164"/>
      <c r="H390" s="164"/>
      <c r="I390" s="164"/>
    </row>
    <row r="391" spans="1:9" s="80" customFormat="1" ht="75" hidden="1" customHeight="1">
      <c r="A391" s="11" t="s">
        <v>414</v>
      </c>
      <c r="B391" s="60" t="s">
        <v>415</v>
      </c>
      <c r="C391" s="226"/>
      <c r="D391" s="197"/>
      <c r="E391" s="197"/>
      <c r="F391" s="197"/>
      <c r="G391" s="164"/>
      <c r="H391" s="164"/>
      <c r="I391" s="164"/>
    </row>
    <row r="392" spans="1:9" s="80" customFormat="1" ht="15" hidden="1" customHeight="1">
      <c r="A392" s="11"/>
      <c r="B392" s="60" t="s">
        <v>893</v>
      </c>
      <c r="C392" s="226" t="s">
        <v>8</v>
      </c>
      <c r="D392" s="197">
        <f>IF(ISERR(Профессиональное!E456),"-",Профессиональное!E456)</f>
        <v>0.23</v>
      </c>
      <c r="E392" s="197">
        <f>IF(ISERR(Профессиональное!F456),"-",Профессиональное!F456)</f>
        <v>1.3843868179362506</v>
      </c>
      <c r="F392" s="197" t="str">
        <f>IF(ISERR(Профессиональное!G456),"-",Профессиональное!G456)</f>
        <v>-</v>
      </c>
      <c r="G392" s="164"/>
      <c r="H392" s="164"/>
      <c r="I392" s="164"/>
    </row>
    <row r="393" spans="1:9" s="80" customFormat="1" ht="15" hidden="1" customHeight="1">
      <c r="A393" s="11"/>
      <c r="B393" s="60" t="s">
        <v>894</v>
      </c>
      <c r="C393" s="226" t="s">
        <v>8</v>
      </c>
      <c r="D393" s="197">
        <f>IF(ISERR(Профессиональное!E457),"-",Профессиональное!E457)</f>
        <v>0</v>
      </c>
      <c r="E393" s="197">
        <f>IF(ISERR(Профессиональное!F457),"-",Профессиональное!F457)</f>
        <v>0</v>
      </c>
      <c r="F393" s="197" t="str">
        <f>IF(ISERR(Профессиональное!G457),"-",Профессиональное!G457)</f>
        <v>-</v>
      </c>
      <c r="G393" s="164"/>
      <c r="H393" s="164"/>
      <c r="I393" s="164"/>
    </row>
    <row r="394" spans="1:9" s="80" customFormat="1" ht="75" hidden="1" customHeight="1">
      <c r="A394" s="11" t="s">
        <v>649</v>
      </c>
      <c r="B394" s="60" t="s">
        <v>418</v>
      </c>
      <c r="C394" s="226"/>
      <c r="D394" s="202"/>
      <c r="E394" s="202"/>
      <c r="F394" s="202"/>
      <c r="G394" s="164"/>
      <c r="H394" s="164"/>
      <c r="I394" s="164"/>
    </row>
    <row r="395" spans="1:9" s="80" customFormat="1" ht="15" hidden="1" customHeight="1">
      <c r="A395" s="11"/>
      <c r="B395" s="60" t="s">
        <v>893</v>
      </c>
      <c r="C395" s="226" t="s">
        <v>8</v>
      </c>
      <c r="D395" s="197">
        <f>IF(ISERR(Профессиональное!E465),"-",Профессиональное!E465)</f>
        <v>1.96</v>
      </c>
      <c r="E395" s="197">
        <f>IF(ISERR(Профессиональное!F465),"-",Профессиональное!F465)</f>
        <v>11.489020243429625</v>
      </c>
      <c r="F395" s="197" t="str">
        <f>IF(ISERR(Профессиональное!G465),"-",Профессиональное!G465)</f>
        <v>-</v>
      </c>
      <c r="G395" s="164"/>
      <c r="H395" s="164"/>
      <c r="I395" s="164"/>
    </row>
    <row r="396" spans="1:9" s="80" customFormat="1" ht="15" hidden="1" customHeight="1">
      <c r="A396" s="11"/>
      <c r="B396" s="60" t="s">
        <v>894</v>
      </c>
      <c r="C396" s="226" t="s">
        <v>8</v>
      </c>
      <c r="D396" s="197">
        <f>IF(ISERR(Профессиональное!E466),"-",Профессиональное!E466)</f>
        <v>0</v>
      </c>
      <c r="E396" s="197">
        <f>IF(ISERR(Профессиональное!F466),"-",Профессиональное!F466)</f>
        <v>0</v>
      </c>
      <c r="F396" s="197" t="str">
        <f>IF(ISERR(Профессиональное!G466),"-",Профессиональное!G466)</f>
        <v>-</v>
      </c>
      <c r="G396" s="164"/>
      <c r="H396" s="164"/>
      <c r="I396" s="164"/>
    </row>
    <row r="397" spans="1:9" s="80" customFormat="1" ht="75" hidden="1" customHeight="1">
      <c r="A397" s="11" t="s">
        <v>650</v>
      </c>
      <c r="B397" s="60" t="s">
        <v>421</v>
      </c>
      <c r="C397" s="226"/>
      <c r="D397" s="202"/>
      <c r="E397" s="202"/>
      <c r="F397" s="202"/>
      <c r="G397" s="164"/>
      <c r="H397" s="164"/>
      <c r="I397" s="164"/>
    </row>
    <row r="398" spans="1:9" s="80" customFormat="1" ht="15" hidden="1" customHeight="1">
      <c r="A398" s="99"/>
      <c r="B398" s="60" t="s">
        <v>893</v>
      </c>
      <c r="C398" s="226" t="s">
        <v>8</v>
      </c>
      <c r="D398" s="197">
        <f>IF(ISERR(Профессиональное!E474),"-",Профессиональное!E474)</f>
        <v>0</v>
      </c>
      <c r="E398" s="197">
        <f>IF(ISERR(Профессиональное!F474),"-",Профессиональное!F474)</f>
        <v>0</v>
      </c>
      <c r="F398" s="197" t="str">
        <f>IF(ISERR(Профессиональное!G474),"-",Профессиональное!G474)</f>
        <v>-</v>
      </c>
      <c r="G398" s="164"/>
      <c r="H398" s="164"/>
      <c r="I398" s="164"/>
    </row>
    <row r="399" spans="1:9" s="80" customFormat="1" ht="15" hidden="1" customHeight="1">
      <c r="A399" s="99"/>
      <c r="B399" s="60" t="s">
        <v>894</v>
      </c>
      <c r="C399" s="226" t="s">
        <v>8</v>
      </c>
      <c r="D399" s="197">
        <f>IF(ISERR(Профессиональное!E475),"-",Профессиональное!E475)</f>
        <v>0</v>
      </c>
      <c r="E399" s="197">
        <f>IF(ISERR(Профессиональное!F475),"-",Профессиональное!F475)</f>
        <v>0</v>
      </c>
      <c r="F399" s="197" t="str">
        <f>IF(ISERR(Профессиональное!G475),"-",Профессиональное!G475)</f>
        <v>-</v>
      </c>
      <c r="G399" s="164"/>
      <c r="H399" s="164"/>
      <c r="I399" s="164"/>
    </row>
    <row r="400" spans="1:9" s="80" customFormat="1" ht="75" hidden="1" customHeight="1">
      <c r="A400" s="99" t="s">
        <v>651</v>
      </c>
      <c r="B400" s="60" t="s">
        <v>424</v>
      </c>
      <c r="C400" s="189"/>
      <c r="D400" s="206"/>
      <c r="E400" s="206"/>
      <c r="F400" s="206"/>
      <c r="G400" s="164"/>
      <c r="H400" s="164"/>
      <c r="I400" s="164"/>
    </row>
    <row r="401" spans="1:9" s="80" customFormat="1" ht="15" hidden="1" customHeight="1">
      <c r="A401" s="99"/>
      <c r="B401" s="60" t="s">
        <v>893</v>
      </c>
      <c r="C401" s="189" t="s">
        <v>8</v>
      </c>
      <c r="D401" s="197">
        <f>IF(ISERR(Профессиональное!E483),"-",Профессиональное!E483)</f>
        <v>0</v>
      </c>
      <c r="E401" s="197">
        <f>IF(ISERR(Профессиональное!F483),"-",Профессиональное!F483)</f>
        <v>1.1782656607612105</v>
      </c>
      <c r="F401" s="197" t="str">
        <f>IF(ISERR(Профессиональное!G483),"-",Профессиональное!G483)</f>
        <v>-</v>
      </c>
      <c r="G401" s="164"/>
      <c r="H401" s="164"/>
      <c r="I401" s="164"/>
    </row>
    <row r="402" spans="1:9" s="80" customFormat="1" ht="15" hidden="1" customHeight="1">
      <c r="A402" s="99"/>
      <c r="B402" s="60" t="s">
        <v>894</v>
      </c>
      <c r="C402" s="189" t="s">
        <v>8</v>
      </c>
      <c r="D402" s="197">
        <f>IF(ISERR(Профессиональное!E484),"-",Профессиональное!E484)</f>
        <v>0</v>
      </c>
      <c r="E402" s="197">
        <f>IF(ISERR(Профессиональное!F484),"-",Профессиональное!F484)</f>
        <v>0</v>
      </c>
      <c r="F402" s="197" t="str">
        <f>IF(ISERR(Профессиональное!G484),"-",Профессиональное!G484)</f>
        <v>-</v>
      </c>
      <c r="G402" s="164"/>
      <c r="H402" s="164"/>
      <c r="I402" s="164"/>
    </row>
    <row r="403" spans="1:9" ht="15" hidden="1" customHeight="1">
      <c r="A403" s="250" t="s">
        <v>430</v>
      </c>
      <c r="B403" s="250"/>
      <c r="C403" s="250"/>
      <c r="D403" s="250"/>
      <c r="E403" s="250"/>
      <c r="F403" s="250"/>
      <c r="G403" s="188"/>
      <c r="H403" s="188"/>
      <c r="I403" s="188"/>
    </row>
    <row r="404" spans="1:9" ht="30" hidden="1" customHeight="1">
      <c r="A404" s="28" t="s">
        <v>432</v>
      </c>
      <c r="B404" s="31" t="s">
        <v>431</v>
      </c>
      <c r="C404" s="234"/>
      <c r="D404" s="207"/>
      <c r="E404" s="207"/>
      <c r="F404" s="207"/>
      <c r="G404" s="188"/>
      <c r="H404" s="188"/>
      <c r="I404" s="188"/>
    </row>
    <row r="405" spans="1:9" ht="75" hidden="1" customHeight="1">
      <c r="A405" s="6" t="s">
        <v>437</v>
      </c>
      <c r="B405" s="32" t="s">
        <v>433</v>
      </c>
      <c r="C405" s="183" t="s">
        <v>8</v>
      </c>
      <c r="D405" s="196">
        <f>IF(ISERR(Высшее!E10),"-",Высшее!E10)</f>
        <v>3.56</v>
      </c>
      <c r="E405" s="196">
        <f>IF(ISERR(Высшее!F10),"-",Высшее!F10)</f>
        <v>8.26</v>
      </c>
      <c r="F405" s="196">
        <f>IF(ISERR(Высшее!G10),"-",Высшее!G10)</f>
        <v>0</v>
      </c>
      <c r="G405" s="188"/>
      <c r="H405" s="188"/>
      <c r="I405" s="188"/>
    </row>
    <row r="406" spans="1:9" ht="90" hidden="1" customHeight="1">
      <c r="A406" s="6" t="s">
        <v>442</v>
      </c>
      <c r="B406" s="32" t="s">
        <v>920</v>
      </c>
      <c r="C406" s="183" t="s">
        <v>8</v>
      </c>
      <c r="D406" s="196" t="str">
        <f>IF(ISERR(Высшее!E13),"-",Высшее!E13)</f>
        <v>-</v>
      </c>
      <c r="E406" s="196" t="str">
        <f>IF(ISERR(Высшее!F13),"-",Высшее!F13)</f>
        <v>-</v>
      </c>
      <c r="F406" s="196" t="str">
        <f>IF(ISERR(Высшее!G13),"-",Высшее!G13)</f>
        <v>-</v>
      </c>
      <c r="G406" s="188"/>
      <c r="H406" s="188"/>
      <c r="I406" s="188"/>
    </row>
    <row r="407" spans="1:9" ht="30" hidden="1" customHeight="1">
      <c r="A407" s="9" t="s">
        <v>444</v>
      </c>
      <c r="B407" s="31" t="s">
        <v>443</v>
      </c>
      <c r="C407" s="183"/>
      <c r="D407" s="207"/>
      <c r="E407" s="207"/>
      <c r="F407" s="207"/>
      <c r="G407" s="188"/>
      <c r="H407" s="188"/>
      <c r="I407" s="188"/>
    </row>
    <row r="408" spans="1:9" ht="105" hidden="1" customHeight="1">
      <c r="A408" s="6" t="s">
        <v>445</v>
      </c>
      <c r="B408" s="32" t="s">
        <v>446</v>
      </c>
      <c r="C408" s="183"/>
      <c r="D408" s="207"/>
      <c r="E408" s="207"/>
      <c r="F408" s="207"/>
      <c r="G408" s="188"/>
      <c r="H408" s="188"/>
      <c r="I408" s="188"/>
    </row>
    <row r="409" spans="1:9" ht="15" hidden="1" customHeight="1">
      <c r="A409" s="6"/>
      <c r="B409" s="32" t="s">
        <v>447</v>
      </c>
      <c r="C409" s="183"/>
      <c r="D409" s="207"/>
      <c r="E409" s="207"/>
      <c r="F409" s="207"/>
      <c r="G409" s="188"/>
      <c r="H409" s="188"/>
      <c r="I409" s="188"/>
    </row>
    <row r="410" spans="1:9" ht="15" hidden="1" customHeight="1">
      <c r="A410" s="6"/>
      <c r="B410" s="32" t="s">
        <v>893</v>
      </c>
      <c r="C410" s="183" t="s">
        <v>8</v>
      </c>
      <c r="D410" s="196">
        <f>IF(ISERR(Высшее!E19),"-",Высшее!E19)</f>
        <v>72.25</v>
      </c>
      <c r="E410" s="196">
        <f>IF(ISERR(Высшее!F19),"-",Высшее!F19)</f>
        <v>72.739999999999995</v>
      </c>
      <c r="F410" s="196" t="str">
        <f>IF(ISERR(Высшее!G19),"-",Высшее!G19)</f>
        <v>-</v>
      </c>
      <c r="G410" s="188"/>
      <c r="H410" s="188"/>
      <c r="I410" s="188"/>
    </row>
    <row r="411" spans="1:9" ht="15" hidden="1" customHeight="1">
      <c r="A411" s="6"/>
      <c r="B411" s="32" t="s">
        <v>894</v>
      </c>
      <c r="C411" s="183" t="s">
        <v>8</v>
      </c>
      <c r="D411" s="196">
        <f>IF(ISERR(Высшее!E20),"-",Высшее!E20)</f>
        <v>3.09</v>
      </c>
      <c r="E411" s="196">
        <f>IF(ISERR(Высшее!F20),"-",Высшее!F20)</f>
        <v>2.1712907117008444</v>
      </c>
      <c r="F411" s="196" t="str">
        <f>IF(ISERR(Высшее!G20),"-",Высшее!G20)</f>
        <v>-</v>
      </c>
      <c r="G411" s="188"/>
      <c r="H411" s="188"/>
      <c r="I411" s="188"/>
    </row>
    <row r="412" spans="1:9" ht="15" hidden="1" customHeight="1">
      <c r="A412" s="6"/>
      <c r="B412" s="32" t="s">
        <v>428</v>
      </c>
      <c r="C412" s="183"/>
      <c r="D412" s="207"/>
      <c r="E412" s="207"/>
      <c r="F412" s="207"/>
      <c r="G412" s="188"/>
      <c r="H412" s="188"/>
      <c r="I412" s="188"/>
    </row>
    <row r="413" spans="1:9" ht="15" hidden="1" customHeight="1">
      <c r="A413" s="6"/>
      <c r="B413" s="32" t="s">
        <v>893</v>
      </c>
      <c r="C413" s="183" t="s">
        <v>8</v>
      </c>
      <c r="D413" s="196">
        <f>IF(ISERR(Высшее!E22),"-",Высшее!E22)</f>
        <v>0.13</v>
      </c>
      <c r="E413" s="196">
        <f>IF(ISERR(Высшее!F22),"-",Высшее!F22)</f>
        <v>0.05</v>
      </c>
      <c r="F413" s="196" t="str">
        <f>IF(ISERR(Высшее!G22),"-",Высшее!G22)</f>
        <v>-</v>
      </c>
      <c r="G413" s="188"/>
      <c r="H413" s="188"/>
      <c r="I413" s="188"/>
    </row>
    <row r="414" spans="1:9" ht="15" hidden="1" customHeight="1">
      <c r="A414" s="6"/>
      <c r="B414" s="32" t="s">
        <v>894</v>
      </c>
      <c r="C414" s="183" t="s">
        <v>8</v>
      </c>
      <c r="D414" s="196">
        <f>IF(ISERR(Высшее!E23),"-",Высшее!E23)</f>
        <v>0.61</v>
      </c>
      <c r="E414" s="196">
        <f>IF(ISERR(Высшее!F23),"-",Высшее!F23)</f>
        <v>0.57297949336550058</v>
      </c>
      <c r="F414" s="196" t="str">
        <f>IF(ISERR(Высшее!G23),"-",Высшее!G23)</f>
        <v>-</v>
      </c>
      <c r="G414" s="188"/>
      <c r="H414" s="188"/>
      <c r="I414" s="188"/>
    </row>
    <row r="415" spans="1:9" ht="15" hidden="1" customHeight="1">
      <c r="A415" s="6"/>
      <c r="B415" s="32" t="s">
        <v>448</v>
      </c>
      <c r="C415" s="183"/>
      <c r="D415" s="196"/>
      <c r="E415" s="196"/>
      <c r="F415" s="196"/>
      <c r="G415" s="188"/>
      <c r="H415" s="188"/>
      <c r="I415" s="188"/>
    </row>
    <row r="416" spans="1:9" ht="15" hidden="1" customHeight="1">
      <c r="A416" s="6"/>
      <c r="B416" s="32" t="s">
        <v>893</v>
      </c>
      <c r="C416" s="183" t="s">
        <v>8</v>
      </c>
      <c r="D416" s="196">
        <f>IF(ISERR(Высшее!E25),"-",Высшее!E25)</f>
        <v>27.61</v>
      </c>
      <c r="E416" s="196">
        <f>IF(ISERR(Высшее!F25),"-",Высшее!F25)</f>
        <v>27.21</v>
      </c>
      <c r="F416" s="196" t="str">
        <f>IF(ISERR(Высшее!G25),"-",Высшее!G25)</f>
        <v>-</v>
      </c>
      <c r="G416" s="188"/>
      <c r="H416" s="188"/>
      <c r="I416" s="188"/>
    </row>
    <row r="417" spans="1:9" ht="15" hidden="1" customHeight="1">
      <c r="A417" s="6"/>
      <c r="B417" s="32" t="s">
        <v>894</v>
      </c>
      <c r="C417" s="183" t="s">
        <v>8</v>
      </c>
      <c r="D417" s="196">
        <f>IF(ISERR(Высшее!E26),"-",Высшее!E26)</f>
        <v>96.3</v>
      </c>
      <c r="E417" s="196">
        <f>IF(ISERR(Высшее!F26),"-",Высшее!F26)</f>
        <v>97.255729794933657</v>
      </c>
      <c r="F417" s="196" t="str">
        <f>IF(ISERR(Высшее!G26),"-",Высшее!G26)</f>
        <v>-</v>
      </c>
      <c r="G417" s="188"/>
      <c r="H417" s="188"/>
      <c r="I417" s="188"/>
    </row>
    <row r="418" spans="1:9" ht="60" hidden="1" customHeight="1">
      <c r="A418" s="6" t="s">
        <v>456</v>
      </c>
      <c r="B418" s="32" t="s">
        <v>455</v>
      </c>
      <c r="C418" s="183"/>
      <c r="D418" s="207"/>
      <c r="E418" s="207"/>
      <c r="F418" s="207"/>
      <c r="G418" s="188"/>
      <c r="H418" s="188"/>
      <c r="I418" s="188"/>
    </row>
    <row r="419" spans="1:9" ht="15" hidden="1" customHeight="1">
      <c r="A419" s="6"/>
      <c r="B419" s="32" t="s">
        <v>893</v>
      </c>
      <c r="C419" s="183" t="s">
        <v>8</v>
      </c>
      <c r="D419" s="196">
        <f>IF(ISERR(Высшее!E40),"-",Высшее!E40)</f>
        <v>41.94</v>
      </c>
      <c r="E419" s="196">
        <f>IF(ISERR(Высшее!F40),"-",Высшее!F40)</f>
        <v>44.44</v>
      </c>
      <c r="F419" s="196">
        <f>IF(ISERR(Высшее!G40),"-",Высшее!G40)</f>
        <v>0</v>
      </c>
      <c r="G419" s="188"/>
      <c r="H419" s="188"/>
      <c r="I419" s="188"/>
    </row>
    <row r="420" spans="1:9" ht="15" hidden="1" customHeight="1">
      <c r="A420" s="6"/>
      <c r="B420" s="32" t="s">
        <v>894</v>
      </c>
      <c r="C420" s="183" t="s">
        <v>8</v>
      </c>
      <c r="D420" s="196">
        <f>IF(ISERR(Высшее!E41),"-",Высшее!E41)</f>
        <v>100</v>
      </c>
      <c r="E420" s="196">
        <f>IF(ISERR(Высшее!F41),"-",Высшее!F41)</f>
        <v>100</v>
      </c>
      <c r="F420" s="196">
        <f>IF(ISERR(Высшее!G41),"-",Высшее!G41)</f>
        <v>0</v>
      </c>
      <c r="G420" s="188"/>
      <c r="H420" s="188"/>
      <c r="I420" s="188"/>
    </row>
    <row r="421" spans="1:9" ht="75" hidden="1" customHeight="1">
      <c r="A421" s="6" t="s">
        <v>460</v>
      </c>
      <c r="B421" s="32" t="s">
        <v>461</v>
      </c>
      <c r="C421" s="183"/>
      <c r="D421" s="207"/>
      <c r="E421" s="207"/>
      <c r="F421" s="207"/>
      <c r="G421" s="188"/>
      <c r="H421" s="188"/>
      <c r="I421" s="188"/>
    </row>
    <row r="422" spans="1:9" ht="15" hidden="1" customHeight="1">
      <c r="A422" s="7"/>
      <c r="B422" s="32" t="s">
        <v>921</v>
      </c>
      <c r="C422" s="183"/>
      <c r="D422" s="207"/>
      <c r="E422" s="207"/>
      <c r="F422" s="207"/>
      <c r="G422" s="188"/>
      <c r="H422" s="188"/>
      <c r="I422" s="188"/>
    </row>
    <row r="423" spans="1:9" ht="15" hidden="1" customHeight="1">
      <c r="A423" s="7"/>
      <c r="B423" s="32" t="s">
        <v>893</v>
      </c>
      <c r="C423" s="183" t="s">
        <v>8</v>
      </c>
      <c r="D423" s="196">
        <f>IF(ISERR(Высшее!E50),"-",Высшее!E50)</f>
        <v>0</v>
      </c>
      <c r="E423" s="196">
        <f>IF(ISERR(Высшее!F50),"-",Высшее!F50)</f>
        <v>0</v>
      </c>
      <c r="F423" s="196">
        <f>IF(ISERR(Высшее!G50),"-",Высшее!G50)</f>
        <v>0</v>
      </c>
      <c r="G423" s="188"/>
      <c r="H423" s="188"/>
      <c r="I423" s="188"/>
    </row>
    <row r="424" spans="1:9" ht="15" hidden="1" customHeight="1">
      <c r="A424" s="7"/>
      <c r="B424" s="32" t="s">
        <v>894</v>
      </c>
      <c r="C424" s="183" t="s">
        <v>8</v>
      </c>
      <c r="D424" s="196">
        <f>IF(ISERR(Высшее!E51),"-",Высшее!E51)</f>
        <v>0</v>
      </c>
      <c r="E424" s="196">
        <f>IF(ISERR(Высшее!F51),"-",Высшее!F51)</f>
        <v>1.79</v>
      </c>
      <c r="F424" s="196">
        <f>IF(ISERR(Высшее!G51),"-",Высшее!G51)</f>
        <v>0</v>
      </c>
      <c r="G424" s="188"/>
      <c r="H424" s="188"/>
      <c r="I424" s="188"/>
    </row>
    <row r="425" spans="1:9" ht="15" hidden="1" customHeight="1">
      <c r="A425" s="7"/>
      <c r="B425" s="32" t="s">
        <v>922</v>
      </c>
      <c r="C425" s="183"/>
      <c r="D425" s="207"/>
      <c r="E425" s="207"/>
      <c r="F425" s="207"/>
      <c r="G425" s="188"/>
      <c r="H425" s="188"/>
      <c r="I425" s="188"/>
    </row>
    <row r="426" spans="1:9" ht="15" hidden="1" customHeight="1">
      <c r="A426" s="7"/>
      <c r="B426" s="32" t="s">
        <v>893</v>
      </c>
      <c r="C426" s="183" t="s">
        <v>8</v>
      </c>
      <c r="D426" s="196">
        <f>IF(ISERR(Высшее!E53),"-",Высшее!E53)</f>
        <v>0</v>
      </c>
      <c r="E426" s="196">
        <f>IF(ISERR(Высшее!F53),"-",Высшее!F53)</f>
        <v>0</v>
      </c>
      <c r="F426" s="196">
        <f>IF(ISERR(Высшее!G53),"-",Высшее!G53)</f>
        <v>0</v>
      </c>
      <c r="G426" s="188"/>
      <c r="H426" s="188"/>
      <c r="I426" s="188"/>
    </row>
    <row r="427" spans="1:9" ht="15" hidden="1" customHeight="1">
      <c r="A427" s="7"/>
      <c r="B427" s="32" t="s">
        <v>894</v>
      </c>
      <c r="C427" s="183" t="s">
        <v>8</v>
      </c>
      <c r="D427" s="196">
        <f>IF(ISERR(Высшее!E54),"-",Высшее!E54)</f>
        <v>0</v>
      </c>
      <c r="E427" s="196">
        <f>IF(ISERR(Высшее!F54),"-",Высшее!F54)</f>
        <v>0</v>
      </c>
      <c r="F427" s="196">
        <f>IF(ISERR(Высшее!G54),"-",Высшее!G54)</f>
        <v>0</v>
      </c>
      <c r="G427" s="188"/>
      <c r="H427" s="188"/>
      <c r="I427" s="188"/>
    </row>
    <row r="428" spans="1:9" ht="15" hidden="1" customHeight="1">
      <c r="A428" s="7"/>
      <c r="B428" s="32" t="s">
        <v>923</v>
      </c>
      <c r="C428" s="183"/>
      <c r="D428" s="207"/>
      <c r="E428" s="207"/>
      <c r="F428" s="207"/>
      <c r="G428" s="188"/>
      <c r="H428" s="188"/>
      <c r="I428" s="188"/>
    </row>
    <row r="429" spans="1:9" ht="15" hidden="1" customHeight="1">
      <c r="A429" s="7"/>
      <c r="B429" s="32" t="s">
        <v>893</v>
      </c>
      <c r="C429" s="183" t="s">
        <v>8</v>
      </c>
      <c r="D429" s="196">
        <f>IF(ISERR(Высшее!E56),"-",Высшее!E56)</f>
        <v>0</v>
      </c>
      <c r="E429" s="196">
        <f>IF(ISERR(Высшее!F56),"-",Высшее!F56)</f>
        <v>0</v>
      </c>
      <c r="F429" s="196">
        <f>IF(ISERR(Высшее!G56),"-",Высшее!G56)</f>
        <v>0</v>
      </c>
      <c r="G429" s="188"/>
      <c r="H429" s="188"/>
      <c r="I429" s="188"/>
    </row>
    <row r="430" spans="1:9" ht="15" hidden="1" customHeight="1">
      <c r="A430" s="7"/>
      <c r="B430" s="32" t="s">
        <v>894</v>
      </c>
      <c r="C430" s="183" t="s">
        <v>8</v>
      </c>
      <c r="D430" s="196">
        <f>IF(ISERR(Высшее!E57),"-",Высшее!E57)</f>
        <v>0</v>
      </c>
      <c r="E430" s="196">
        <f>IF(ISERR(Высшее!F57),"-",Высшее!F57)</f>
        <v>0</v>
      </c>
      <c r="F430" s="196">
        <f>IF(ISERR(Высшее!G57),"-",Высшее!G57)</f>
        <v>0</v>
      </c>
      <c r="G430" s="188"/>
      <c r="H430" s="188"/>
      <c r="I430" s="188"/>
    </row>
    <row r="431" spans="1:9" ht="60" hidden="1" customHeight="1">
      <c r="A431" s="9" t="s">
        <v>478</v>
      </c>
      <c r="B431" s="31" t="s">
        <v>477</v>
      </c>
      <c r="C431" s="188"/>
      <c r="D431" s="207"/>
      <c r="E431" s="207"/>
      <c r="F431" s="207"/>
      <c r="G431" s="188"/>
      <c r="H431" s="188"/>
      <c r="I431" s="188"/>
    </row>
    <row r="432" spans="1:9" ht="75" hidden="1" customHeight="1">
      <c r="A432" s="6" t="s">
        <v>479</v>
      </c>
      <c r="B432" s="32" t="s">
        <v>860</v>
      </c>
      <c r="C432" s="183"/>
      <c r="D432" s="207"/>
      <c r="E432" s="207"/>
      <c r="F432" s="207"/>
      <c r="G432" s="188"/>
      <c r="H432" s="188"/>
      <c r="I432" s="188"/>
    </row>
    <row r="433" spans="1:9" ht="15" hidden="1" customHeight="1">
      <c r="A433" s="6"/>
      <c r="B433" s="32" t="s">
        <v>924</v>
      </c>
      <c r="C433" s="183"/>
      <c r="D433" s="207"/>
      <c r="E433" s="207"/>
      <c r="F433" s="207"/>
      <c r="G433" s="188"/>
      <c r="H433" s="188"/>
      <c r="I433" s="188"/>
    </row>
    <row r="434" spans="1:9" ht="15" hidden="1" customHeight="1">
      <c r="A434" s="6"/>
      <c r="B434" s="32" t="s">
        <v>893</v>
      </c>
      <c r="C434" s="183" t="s">
        <v>8</v>
      </c>
      <c r="D434" s="196">
        <f>IF(ISERR(Высшее!E67),"-",Высшее!E67)</f>
        <v>14.45</v>
      </c>
      <c r="E434" s="196">
        <f>IF(ISERR(Высшее!F67),"-",Высшее!F67)</f>
        <v>14.33</v>
      </c>
      <c r="F434" s="196">
        <f>IF(ISERR(Высшее!G67),"-",Высшее!G67)</f>
        <v>0</v>
      </c>
      <c r="G434" s="188"/>
      <c r="H434" s="188"/>
      <c r="I434" s="188"/>
    </row>
    <row r="435" spans="1:9" ht="15" hidden="1" customHeight="1">
      <c r="A435" s="6"/>
      <c r="B435" s="32" t="s">
        <v>894</v>
      </c>
      <c r="C435" s="183" t="s">
        <v>8</v>
      </c>
      <c r="D435" s="196">
        <f>IF(ISERR(Высшее!E68),"-",Высшее!E68)</f>
        <v>8.4</v>
      </c>
      <c r="E435" s="196">
        <f>IF(ISERR(Высшее!F68),"-",Высшее!F68)</f>
        <v>12.5</v>
      </c>
      <c r="F435" s="196">
        <f>IF(ISERR(Высшее!G68),"-",Высшее!G68)</f>
        <v>0</v>
      </c>
      <c r="G435" s="188"/>
      <c r="H435" s="188"/>
      <c r="I435" s="188"/>
    </row>
    <row r="436" spans="1:9" ht="15" hidden="1" customHeight="1">
      <c r="A436" s="6"/>
      <c r="B436" s="32" t="s">
        <v>925</v>
      </c>
      <c r="C436" s="183"/>
      <c r="D436" s="207"/>
      <c r="E436" s="207"/>
      <c r="F436" s="207"/>
      <c r="G436" s="188"/>
      <c r="H436" s="188"/>
      <c r="I436" s="188"/>
    </row>
    <row r="437" spans="1:9" ht="15" hidden="1" customHeight="1">
      <c r="A437" s="6"/>
      <c r="B437" s="32" t="s">
        <v>893</v>
      </c>
      <c r="C437" s="183" t="s">
        <v>8</v>
      </c>
      <c r="D437" s="196">
        <f>IF(ISERR(Высшее!E70),"-",Высшее!E70)</f>
        <v>56.35</v>
      </c>
      <c r="E437" s="196">
        <f>IF(ISERR(Высшее!F70),"-",Высшее!F70)</f>
        <v>57.89</v>
      </c>
      <c r="F437" s="196">
        <f>IF(ISERR(Высшее!G70),"-",Высшее!G70)</f>
        <v>0</v>
      </c>
      <c r="G437" s="188"/>
      <c r="H437" s="188"/>
      <c r="I437" s="188"/>
    </row>
    <row r="438" spans="1:9" ht="15" hidden="1" customHeight="1">
      <c r="A438" s="6"/>
      <c r="B438" s="32" t="s">
        <v>894</v>
      </c>
      <c r="C438" s="183" t="s">
        <v>8</v>
      </c>
      <c r="D438" s="196">
        <f>IF(ISERR(Высшее!E71),"-",Высшее!E71)</f>
        <v>52.94</v>
      </c>
      <c r="E438" s="196">
        <f>IF(ISERR(Высшее!F71),"-",Высшее!F71)</f>
        <v>70.19</v>
      </c>
      <c r="F438" s="196">
        <f>IF(ISERR(Высшее!G71),"-",Высшее!G71)</f>
        <v>0</v>
      </c>
      <c r="G438" s="188"/>
      <c r="H438" s="188"/>
      <c r="I438" s="188"/>
    </row>
    <row r="439" spans="1:9" ht="75" hidden="1" customHeight="1">
      <c r="A439" s="6" t="s">
        <v>487</v>
      </c>
      <c r="B439" s="32" t="s">
        <v>486</v>
      </c>
      <c r="C439" s="183"/>
      <c r="D439" s="207"/>
      <c r="E439" s="207"/>
      <c r="F439" s="207"/>
      <c r="G439" s="188"/>
      <c r="H439" s="188"/>
      <c r="I439" s="188"/>
    </row>
    <row r="440" spans="1:9" ht="15" hidden="1" customHeight="1">
      <c r="A440" s="6"/>
      <c r="B440" s="32" t="s">
        <v>893</v>
      </c>
      <c r="C440" s="183" t="s">
        <v>8</v>
      </c>
      <c r="D440" s="196">
        <f>IF(ISERR(Высшее!E76),"-",Высшее!E76)</f>
        <v>11.68</v>
      </c>
      <c r="E440" s="196">
        <f>IF(ISERR(Высшее!F76),"-",Высшее!F76)</f>
        <v>13.01</v>
      </c>
      <c r="F440" s="196">
        <f>IF(ISERR(Высшее!G76),"-",Высшее!G76)</f>
        <v>0</v>
      </c>
      <c r="G440" s="188"/>
      <c r="H440" s="188"/>
      <c r="I440" s="188"/>
    </row>
    <row r="441" spans="1:9" ht="15" hidden="1" customHeight="1">
      <c r="A441" s="6"/>
      <c r="B441" s="32" t="s">
        <v>894</v>
      </c>
      <c r="C441" s="183" t="s">
        <v>8</v>
      </c>
      <c r="D441" s="196">
        <f>IF(ISERR(Высшее!E77),"-",Высшее!E77)</f>
        <v>5.04</v>
      </c>
      <c r="E441" s="196">
        <f>IF(ISERR(Высшее!F77),"-",Высшее!F77)</f>
        <v>3.85</v>
      </c>
      <c r="F441" s="196">
        <f>IF(ISERR(Высшее!G77),"-",Высшее!G77)</f>
        <v>0</v>
      </c>
      <c r="G441" s="188"/>
      <c r="H441" s="188"/>
      <c r="I441" s="188"/>
    </row>
    <row r="442" spans="1:9" ht="90" hidden="1" customHeight="1">
      <c r="A442" s="6" t="s">
        <v>492</v>
      </c>
      <c r="B442" s="32" t="s">
        <v>491</v>
      </c>
      <c r="C442" s="183"/>
      <c r="D442" s="207"/>
      <c r="E442" s="207"/>
      <c r="F442" s="207"/>
      <c r="G442" s="188"/>
      <c r="H442" s="188"/>
      <c r="I442" s="188"/>
    </row>
    <row r="443" spans="1:9" ht="15" hidden="1" customHeight="1">
      <c r="A443" s="6"/>
      <c r="B443" s="32" t="s">
        <v>893</v>
      </c>
      <c r="C443" s="183" t="s">
        <v>747</v>
      </c>
      <c r="D443" s="196">
        <f>IF(ISERR(Высшее!E82),"-",Высшее!E82)</f>
        <v>35.18</v>
      </c>
      <c r="E443" s="196">
        <f>IF(ISERR(Высшее!F82),"-",Высшее!F82)</f>
        <v>41.08</v>
      </c>
      <c r="F443" s="196">
        <f>IF(ISERR(Высшее!G82),"-",Высшее!G82)</f>
        <v>0</v>
      </c>
      <c r="G443" s="188"/>
      <c r="H443" s="188"/>
      <c r="I443" s="188"/>
    </row>
    <row r="444" spans="1:9" ht="15" hidden="1" customHeight="1">
      <c r="A444" s="6"/>
      <c r="B444" s="32" t="s">
        <v>894</v>
      </c>
      <c r="C444" s="183" t="s">
        <v>747</v>
      </c>
      <c r="D444" s="196">
        <f>IF(ISERR(Высшее!E83),"-",Высшее!E83)</f>
        <v>48.74</v>
      </c>
      <c r="E444" s="196">
        <f>IF(ISERR(Высшее!F83),"-",Высшее!F83)</f>
        <v>47.12</v>
      </c>
      <c r="F444" s="196">
        <f>IF(ISERR(Высшее!G83),"-",Высшее!G83)</f>
        <v>0</v>
      </c>
      <c r="G444" s="188"/>
      <c r="H444" s="188"/>
      <c r="I444" s="188"/>
    </row>
    <row r="445" spans="1:9" ht="60" hidden="1" customHeight="1">
      <c r="A445" s="6" t="s">
        <v>496</v>
      </c>
      <c r="B445" s="32" t="s">
        <v>495</v>
      </c>
      <c r="C445" s="183"/>
      <c r="D445" s="207"/>
      <c r="E445" s="207"/>
      <c r="F445" s="207"/>
      <c r="G445" s="188"/>
      <c r="H445" s="188"/>
      <c r="I445" s="188"/>
    </row>
    <row r="446" spans="1:9" ht="15" hidden="1" customHeight="1">
      <c r="A446" s="6"/>
      <c r="B446" s="32" t="s">
        <v>893</v>
      </c>
      <c r="C446" s="183" t="s">
        <v>747</v>
      </c>
      <c r="D446" s="196">
        <f>IF(ISERR(Высшее!E87),"-",Высшее!E87)</f>
        <v>10.87</v>
      </c>
      <c r="E446" s="196">
        <f>IF(ISERR(Высшее!F87),"-",Высшее!F87)</f>
        <v>11.33</v>
      </c>
      <c r="F446" s="196">
        <f>IF(ISERR(Высшее!G87),"-",Высшее!G87)</f>
        <v>0</v>
      </c>
      <c r="G446" s="188"/>
      <c r="H446" s="188"/>
      <c r="I446" s="188"/>
    </row>
    <row r="447" spans="1:9" ht="15" hidden="1" customHeight="1">
      <c r="A447" s="6"/>
      <c r="B447" s="32" t="s">
        <v>894</v>
      </c>
      <c r="C447" s="183" t="s">
        <v>747</v>
      </c>
      <c r="D447" s="196">
        <f>IF(ISERR(Высшее!E88),"-",Высшее!E88)</f>
        <v>4.41</v>
      </c>
      <c r="E447" s="196">
        <f>IF(ISERR(Высшее!F88),"-",Высшее!F88)</f>
        <v>3.84</v>
      </c>
      <c r="F447" s="196">
        <f>IF(ISERR(Высшее!G88),"-",Высшее!G88)</f>
        <v>0</v>
      </c>
      <c r="G447" s="188"/>
      <c r="H447" s="188"/>
      <c r="I447" s="188"/>
    </row>
    <row r="448" spans="1:9" ht="60" hidden="1" customHeight="1">
      <c r="A448" s="6" t="s">
        <v>504</v>
      </c>
      <c r="B448" s="32" t="s">
        <v>503</v>
      </c>
      <c r="C448" s="183" t="s">
        <v>8</v>
      </c>
      <c r="D448" s="196" t="str">
        <f>IF(ISERR(Высшее!E94),"-",Высшее!E94)</f>
        <v>-</v>
      </c>
      <c r="E448" s="196">
        <f>IF(ISERR(Высшее!F94),"-",Высшее!F94)</f>
        <v>159.85</v>
      </c>
      <c r="F448" s="196">
        <f>IF(ISERR(Высшее!G94),"-",Высшее!G94)</f>
        <v>0</v>
      </c>
      <c r="G448" s="188"/>
      <c r="H448" s="188"/>
      <c r="I448" s="188"/>
    </row>
    <row r="449" spans="1:9" ht="60" hidden="1" customHeight="1">
      <c r="A449" s="11" t="s">
        <v>510</v>
      </c>
      <c r="B449" s="60" t="s">
        <v>926</v>
      </c>
      <c r="C449" s="226" t="s">
        <v>8</v>
      </c>
      <c r="D449" s="208"/>
      <c r="E449" s="208"/>
      <c r="F449" s="208"/>
      <c r="G449" s="188"/>
      <c r="H449" s="188"/>
      <c r="I449" s="188"/>
    </row>
    <row r="450" spans="1:9" ht="75" hidden="1" customHeight="1">
      <c r="A450" s="11" t="s">
        <v>515</v>
      </c>
      <c r="B450" s="60" t="s">
        <v>927</v>
      </c>
      <c r="C450" s="226" t="s">
        <v>8</v>
      </c>
      <c r="D450" s="208"/>
      <c r="E450" s="208"/>
      <c r="F450" s="208"/>
      <c r="G450" s="188"/>
      <c r="H450" s="188"/>
      <c r="I450" s="188"/>
    </row>
    <row r="451" spans="1:9" ht="60" hidden="1" customHeight="1">
      <c r="A451" s="9" t="s">
        <v>519</v>
      </c>
      <c r="B451" s="31" t="s">
        <v>520</v>
      </c>
      <c r="C451" s="183"/>
      <c r="D451" s="207"/>
      <c r="E451" s="207"/>
      <c r="F451" s="207"/>
      <c r="G451" s="188"/>
      <c r="H451" s="188"/>
      <c r="I451" s="188"/>
    </row>
    <row r="452" spans="1:9" ht="45" hidden="1" customHeight="1">
      <c r="A452" s="6" t="s">
        <v>522</v>
      </c>
      <c r="B452" s="32" t="s">
        <v>521</v>
      </c>
      <c r="C452" s="183"/>
      <c r="D452" s="207"/>
      <c r="E452" s="207"/>
      <c r="F452" s="207"/>
      <c r="G452" s="188"/>
      <c r="H452" s="188"/>
      <c r="I452" s="188"/>
    </row>
    <row r="453" spans="1:9" ht="15" hidden="1" customHeight="1">
      <c r="A453" s="6"/>
      <c r="B453" s="32" t="s">
        <v>893</v>
      </c>
      <c r="C453" s="183" t="s">
        <v>8</v>
      </c>
      <c r="D453" s="196">
        <f>IF(ISERR(Высшее!E106),"-",Высшее!E106)</f>
        <v>68.52</v>
      </c>
      <c r="E453" s="196">
        <f>IF(ISERR(Высшее!F106),"-",Высшее!F106)</f>
        <v>68.83</v>
      </c>
      <c r="F453" s="196">
        <f>IF(ISERR(Высшее!G106),"-",Высшее!G106)</f>
        <v>0</v>
      </c>
      <c r="G453" s="188"/>
      <c r="H453" s="188"/>
      <c r="I453" s="188"/>
    </row>
    <row r="454" spans="1:9" ht="15" hidden="1" customHeight="1">
      <c r="A454" s="6"/>
      <c r="B454" s="32" t="s">
        <v>894</v>
      </c>
      <c r="C454" s="183" t="s">
        <v>8</v>
      </c>
      <c r="D454" s="196">
        <f>IF(ISERR(Высшее!E107),"-",Высшее!E107)</f>
        <v>0</v>
      </c>
      <c r="E454" s="196">
        <f>IF(ISERR(Высшее!F107),"-",Высшее!F107)</f>
        <v>100</v>
      </c>
      <c r="F454" s="196">
        <f>IF(ISERR(Высшее!G107),"-",Высшее!G107)</f>
        <v>0</v>
      </c>
      <c r="G454" s="188"/>
      <c r="H454" s="188"/>
      <c r="I454" s="188"/>
    </row>
    <row r="455" spans="1:9" ht="30" hidden="1" customHeight="1">
      <c r="A455" s="6" t="s">
        <v>527</v>
      </c>
      <c r="B455" s="32" t="s">
        <v>528</v>
      </c>
      <c r="C455" s="183"/>
      <c r="D455" s="207"/>
      <c r="E455" s="207"/>
      <c r="F455" s="207"/>
      <c r="G455" s="188"/>
      <c r="H455" s="188"/>
      <c r="I455" s="188"/>
    </row>
    <row r="456" spans="1:9" ht="15" hidden="1" customHeight="1">
      <c r="A456" s="6"/>
      <c r="B456" s="32" t="s">
        <v>893</v>
      </c>
      <c r="C456" s="183" t="s">
        <v>8</v>
      </c>
      <c r="D456" s="196">
        <f>IF(ISERR(Высшее!E111),"-",Высшее!E111)</f>
        <v>76.84</v>
      </c>
      <c r="E456" s="196">
        <f>IF(ISERR(Высшее!F111),"-",Высшее!F111)</f>
        <v>73.680000000000007</v>
      </c>
      <c r="F456" s="196">
        <f>IF(ISERR(Высшее!G111),"-",Высшее!G111)</f>
        <v>0</v>
      </c>
      <c r="G456" s="188"/>
      <c r="H456" s="188"/>
      <c r="I456" s="188"/>
    </row>
    <row r="457" spans="1:9" ht="15" hidden="1" customHeight="1">
      <c r="A457" s="6"/>
      <c r="B457" s="32" t="s">
        <v>894</v>
      </c>
      <c r="C457" s="183" t="s">
        <v>8</v>
      </c>
      <c r="D457" s="196">
        <f>IF(ISERR(Высшее!E112),"-",Высшее!E112)</f>
        <v>831.3</v>
      </c>
      <c r="E457" s="196">
        <f>IF(ISERR(Высшее!F112),"-",Высшее!F112)</f>
        <v>1056.19</v>
      </c>
      <c r="F457" s="196">
        <f>IF(ISERR(Высшее!G112),"-",Высшее!G112)</f>
        <v>0</v>
      </c>
      <c r="G457" s="188"/>
      <c r="H457" s="188"/>
      <c r="I457" s="188"/>
    </row>
    <row r="458" spans="1:9" ht="45" hidden="1" customHeight="1">
      <c r="A458" s="6" t="s">
        <v>863</v>
      </c>
      <c r="B458" s="32" t="s">
        <v>533</v>
      </c>
      <c r="C458" s="183"/>
      <c r="D458" s="207"/>
      <c r="E458" s="207"/>
      <c r="F458" s="207"/>
      <c r="G458" s="188"/>
      <c r="H458" s="188"/>
      <c r="I458" s="188"/>
    </row>
    <row r="459" spans="1:9" ht="15" hidden="1" customHeight="1">
      <c r="A459" s="21"/>
      <c r="B459" s="32" t="s">
        <v>895</v>
      </c>
      <c r="C459" s="183"/>
      <c r="D459" s="207"/>
      <c r="E459" s="207"/>
      <c r="F459" s="207"/>
      <c r="G459" s="188"/>
      <c r="H459" s="188"/>
      <c r="I459" s="188"/>
    </row>
    <row r="460" spans="1:9" ht="15" hidden="1" customHeight="1">
      <c r="A460" s="21"/>
      <c r="B460" s="32" t="s">
        <v>893</v>
      </c>
      <c r="C460" s="183" t="s">
        <v>850</v>
      </c>
      <c r="D460" s="196">
        <f>IF(ISERR(Высшее!E117),"-",Высшее!E117)</f>
        <v>20.77</v>
      </c>
      <c r="E460" s="196">
        <f>IF(ISERR(Высшее!F117),"-",Высшее!F117)</f>
        <v>21.61</v>
      </c>
      <c r="F460" s="196">
        <f>IF(ISERR(Высшее!G117),"-",Высшее!G117)</f>
        <v>0</v>
      </c>
      <c r="G460" s="188"/>
      <c r="H460" s="188"/>
      <c r="I460" s="188"/>
    </row>
    <row r="461" spans="1:9" ht="15" hidden="1" customHeight="1">
      <c r="A461" s="21"/>
      <c r="B461" s="32" t="s">
        <v>894</v>
      </c>
      <c r="C461" s="183" t="s">
        <v>850</v>
      </c>
      <c r="D461" s="196">
        <f>IF(ISERR(Высшее!E118),"-",Высшее!E118)</f>
        <v>55.63</v>
      </c>
      <c r="E461" s="196">
        <f>IF(ISERR(Высшее!F118),"-",Высшее!F118)</f>
        <v>68.38</v>
      </c>
      <c r="F461" s="196">
        <f>IF(ISERR(Высшее!G118),"-",Высшее!G118)</f>
        <v>0</v>
      </c>
      <c r="G461" s="188"/>
      <c r="H461" s="188"/>
      <c r="I461" s="188"/>
    </row>
    <row r="462" spans="1:9" ht="15" hidden="1" customHeight="1">
      <c r="A462" s="21"/>
      <c r="B462" s="32" t="s">
        <v>896</v>
      </c>
      <c r="C462" s="183"/>
      <c r="D462" s="207"/>
      <c r="E462" s="207"/>
      <c r="F462" s="207"/>
      <c r="G462" s="188"/>
      <c r="H462" s="188"/>
      <c r="I462" s="188"/>
    </row>
    <row r="463" spans="1:9" ht="15" hidden="1" customHeight="1">
      <c r="A463" s="21"/>
      <c r="B463" s="32" t="s">
        <v>893</v>
      </c>
      <c r="C463" s="183" t="s">
        <v>850</v>
      </c>
      <c r="D463" s="196">
        <f>IF(ISERR(Высшее!E120),"-",Высшее!E120)</f>
        <v>17.21</v>
      </c>
      <c r="E463" s="196">
        <f>IF(ISERR(Высшее!F120),"-",Высшее!F120)</f>
        <v>17.989999999999998</v>
      </c>
      <c r="F463" s="196">
        <f>IF(ISERR(Высшее!G120),"-",Высшее!G120)</f>
        <v>0</v>
      </c>
      <c r="G463" s="188"/>
      <c r="H463" s="188"/>
      <c r="I463" s="188"/>
    </row>
    <row r="464" spans="1:9" ht="15" hidden="1" customHeight="1">
      <c r="A464" s="21"/>
      <c r="B464" s="32" t="s">
        <v>894</v>
      </c>
      <c r="C464" s="183" t="s">
        <v>850</v>
      </c>
      <c r="D464" s="196">
        <f>IF(ISERR(Высшее!E121),"-",Высшее!E121)</f>
        <v>55.63</v>
      </c>
      <c r="E464" s="196">
        <f>IF(ISERR(Высшее!F121),"-",Высшее!F121)</f>
        <v>68.38</v>
      </c>
      <c r="F464" s="196">
        <f>IF(ISERR(Высшее!G121),"-",Высшее!G121)</f>
        <v>0</v>
      </c>
      <c r="G464" s="188"/>
      <c r="H464" s="188"/>
      <c r="I464" s="188"/>
    </row>
    <row r="465" spans="1:9" ht="45" hidden="1" customHeight="1">
      <c r="A465" s="6" t="s">
        <v>547</v>
      </c>
      <c r="B465" s="32" t="s">
        <v>541</v>
      </c>
      <c r="C465" s="183"/>
      <c r="D465" s="207"/>
      <c r="E465" s="207"/>
      <c r="F465" s="207"/>
      <c r="G465" s="188"/>
      <c r="H465" s="188"/>
      <c r="I465" s="188"/>
    </row>
    <row r="466" spans="1:9" ht="15" hidden="1" customHeight="1">
      <c r="A466" s="6"/>
      <c r="B466" s="32" t="s">
        <v>893</v>
      </c>
      <c r="C466" s="183" t="s">
        <v>8</v>
      </c>
      <c r="D466" s="196">
        <f>IF(ISERR(Высшее!E126),"-",Высшее!E126)</f>
        <v>100</v>
      </c>
      <c r="E466" s="196">
        <f>IF(ISERR(Высшее!F126),"-",Высшее!F126)</f>
        <v>100</v>
      </c>
      <c r="F466" s="196">
        <f>IF(ISERR(Высшее!G126),"-",Высшее!G126)</f>
        <v>0</v>
      </c>
      <c r="G466" s="188"/>
      <c r="H466" s="188"/>
      <c r="I466" s="188"/>
    </row>
    <row r="467" spans="1:9" ht="15" hidden="1" customHeight="1">
      <c r="A467" s="6"/>
      <c r="B467" s="32" t="s">
        <v>894</v>
      </c>
      <c r="C467" s="183" t="s">
        <v>8</v>
      </c>
      <c r="D467" s="196">
        <f>IF(ISERR(Высшее!E127),"-",Высшее!E127)</f>
        <v>77.78</v>
      </c>
      <c r="E467" s="196">
        <f>IF(ISERR(Высшее!F127),"-",Высшее!F127)</f>
        <v>87.5</v>
      </c>
      <c r="F467" s="196">
        <f>IF(ISERR(Высшее!G127),"-",Высшее!G127)</f>
        <v>0</v>
      </c>
      <c r="G467" s="188"/>
      <c r="H467" s="188"/>
      <c r="I467" s="188"/>
    </row>
    <row r="468" spans="1:9" ht="30" hidden="1" customHeight="1">
      <c r="A468" s="6" t="s">
        <v>546</v>
      </c>
      <c r="B468" s="32" t="s">
        <v>548</v>
      </c>
      <c r="C468" s="183"/>
      <c r="D468" s="207"/>
      <c r="E468" s="207"/>
      <c r="F468" s="207"/>
      <c r="G468" s="188"/>
      <c r="H468" s="188"/>
      <c r="I468" s="188"/>
    </row>
    <row r="469" spans="1:9" ht="30" hidden="1" customHeight="1">
      <c r="A469" s="6"/>
      <c r="B469" s="32" t="s">
        <v>893</v>
      </c>
      <c r="C469" s="183" t="s">
        <v>849</v>
      </c>
      <c r="D469" s="196">
        <f>IF(ISERR(Высшее!E131),"-",Высшее!E131)</f>
        <v>16.45</v>
      </c>
      <c r="E469" s="196">
        <f>IF(ISERR(Высшее!F131),"-",Высшее!F131)</f>
        <v>15.54</v>
      </c>
      <c r="F469" s="196">
        <f>IF(ISERR(Высшее!G131),"-",Высшее!G131)</f>
        <v>0</v>
      </c>
      <c r="G469" s="188"/>
      <c r="H469" s="188"/>
      <c r="I469" s="188"/>
    </row>
    <row r="470" spans="1:9" ht="30" hidden="1" customHeight="1">
      <c r="A470" s="6"/>
      <c r="B470" s="32" t="s">
        <v>894</v>
      </c>
      <c r="C470" s="183" t="s">
        <v>849</v>
      </c>
      <c r="D470" s="196">
        <f>IF(ISERR(Высшее!E132),"-",Высшее!E132)</f>
        <v>33.880000000000003</v>
      </c>
      <c r="E470" s="196">
        <f>IF(ISERR(Высшее!F132),"-",Высшее!F132)</f>
        <v>34.26</v>
      </c>
      <c r="F470" s="196">
        <f>IF(ISERR(Высшее!G132),"-",Высшее!G132)</f>
        <v>0</v>
      </c>
      <c r="G470" s="188"/>
      <c r="H470" s="188"/>
      <c r="I470" s="188"/>
    </row>
    <row r="471" spans="1:9" ht="30" hidden="1" customHeight="1">
      <c r="A471" s="9" t="s">
        <v>554</v>
      </c>
      <c r="B471" s="31" t="s">
        <v>555</v>
      </c>
      <c r="C471" s="188"/>
      <c r="D471" s="207"/>
      <c r="E471" s="207"/>
      <c r="F471" s="207"/>
      <c r="G471" s="188"/>
      <c r="H471" s="188"/>
      <c r="I471" s="188"/>
    </row>
    <row r="472" spans="1:9" ht="45" hidden="1" customHeight="1">
      <c r="A472" s="6" t="s">
        <v>557</v>
      </c>
      <c r="B472" s="32" t="s">
        <v>556</v>
      </c>
      <c r="C472" s="183"/>
      <c r="D472" s="207"/>
      <c r="E472" s="207"/>
      <c r="F472" s="207"/>
      <c r="G472" s="188"/>
      <c r="H472" s="188"/>
      <c r="I472" s="188"/>
    </row>
    <row r="473" spans="1:9" ht="15" hidden="1" customHeight="1">
      <c r="A473" s="6"/>
      <c r="B473" s="32" t="s">
        <v>893</v>
      </c>
      <c r="C473" s="183" t="s">
        <v>8</v>
      </c>
      <c r="D473" s="196">
        <f>IF(ISERR(Высшее!E139),"-",Высшее!E139)</f>
        <v>100</v>
      </c>
      <c r="E473" s="196">
        <f>IF(ISERR(Высшее!F139),"-",Высшее!F139)</f>
        <v>100</v>
      </c>
      <c r="F473" s="196">
        <f>IF(ISERR(Высшее!G139),"-",Высшее!G139)</f>
        <v>0</v>
      </c>
      <c r="G473" s="188"/>
      <c r="H473" s="188"/>
      <c r="I473" s="188"/>
    </row>
    <row r="474" spans="1:9" ht="15" hidden="1" customHeight="1">
      <c r="A474" s="6"/>
      <c r="B474" s="32" t="s">
        <v>894</v>
      </c>
      <c r="C474" s="183" t="s">
        <v>8</v>
      </c>
      <c r="D474" s="196">
        <f>IF(ISERR(Высшее!E140),"-",Высшее!E140)</f>
        <v>44.44</v>
      </c>
      <c r="E474" s="196">
        <f>IF(ISERR(Высшее!F140),"-",Высшее!F140)</f>
        <v>50</v>
      </c>
      <c r="F474" s="196">
        <f>IF(ISERR(Высшее!G140),"-",Высшее!G140)</f>
        <v>0</v>
      </c>
      <c r="G474" s="188"/>
      <c r="H474" s="188"/>
      <c r="I474" s="188"/>
    </row>
    <row r="475" spans="1:9" ht="60" hidden="1" customHeight="1">
      <c r="A475" s="6" t="s">
        <v>565</v>
      </c>
      <c r="B475" s="32" t="s">
        <v>564</v>
      </c>
      <c r="C475" s="183"/>
      <c r="D475" s="207"/>
      <c r="E475" s="207"/>
      <c r="F475" s="207"/>
      <c r="G475" s="188"/>
      <c r="H475" s="188"/>
      <c r="I475" s="188"/>
    </row>
    <row r="476" spans="1:9" ht="15" hidden="1" customHeight="1">
      <c r="A476" s="6"/>
      <c r="B476" s="32" t="s">
        <v>893</v>
      </c>
      <c r="C476" s="183" t="s">
        <v>8</v>
      </c>
      <c r="D476" s="196">
        <f>IF(ISERR(Высшее!E146),"-",Высшее!E146)</f>
        <v>0.36</v>
      </c>
      <c r="E476" s="196">
        <f>IF(ISERR(Высшее!F146),"-",Высшее!F146)</f>
        <v>0.35</v>
      </c>
      <c r="F476" s="196">
        <f>IF(ISERR(Высшее!G146),"-",Высшее!G146)</f>
        <v>0</v>
      </c>
      <c r="G476" s="188"/>
      <c r="H476" s="188"/>
      <c r="I476" s="188"/>
    </row>
    <row r="477" spans="1:9" ht="15" hidden="1" customHeight="1">
      <c r="A477" s="6"/>
      <c r="B477" s="32" t="s">
        <v>894</v>
      </c>
      <c r="C477" s="183" t="s">
        <v>8</v>
      </c>
      <c r="D477" s="196">
        <f>IF(ISERR(Высшее!E147),"-",Высшее!E147)</f>
        <v>7.0000000000000007E-2</v>
      </c>
      <c r="E477" s="196">
        <f>IF(ISERR(Высшее!F147),"-",Высшее!F147)</f>
        <v>0</v>
      </c>
      <c r="F477" s="196">
        <f>IF(ISERR(Высшее!G147),"-",Высшее!G147)</f>
        <v>0</v>
      </c>
      <c r="G477" s="188"/>
      <c r="H477" s="188"/>
      <c r="I477" s="188"/>
    </row>
    <row r="478" spans="1:9" ht="45" hidden="1" customHeight="1">
      <c r="A478" s="9" t="s">
        <v>567</v>
      </c>
      <c r="B478" s="31" t="s">
        <v>568</v>
      </c>
      <c r="C478" s="188"/>
      <c r="D478" s="207"/>
      <c r="E478" s="207"/>
      <c r="F478" s="207"/>
      <c r="G478" s="188"/>
      <c r="H478" s="188"/>
      <c r="I478" s="188"/>
    </row>
    <row r="479" spans="1:9" ht="75" hidden="1" customHeight="1">
      <c r="A479" s="6" t="s">
        <v>570</v>
      </c>
      <c r="B479" s="32" t="s">
        <v>569</v>
      </c>
      <c r="C479" s="183"/>
      <c r="D479" s="207"/>
      <c r="E479" s="207"/>
      <c r="F479" s="207"/>
      <c r="G479" s="188"/>
      <c r="H479" s="188"/>
      <c r="I479" s="188"/>
    </row>
    <row r="480" spans="1:9" ht="15" hidden="1" customHeight="1">
      <c r="A480" s="6"/>
      <c r="B480" s="32" t="s">
        <v>893</v>
      </c>
      <c r="C480" s="183" t="s">
        <v>8</v>
      </c>
      <c r="D480" s="196">
        <f>IF(ISERR(Высшее!E154),"-",Высшее!E154)</f>
        <v>32.74</v>
      </c>
      <c r="E480" s="196">
        <f>IF(ISERR(Высшее!F154),"-",Высшее!F154)</f>
        <v>22.67</v>
      </c>
      <c r="F480" s="196">
        <f>IF(ISERR(Высшее!G154),"-",Высшее!G154)</f>
        <v>0</v>
      </c>
      <c r="G480" s="188"/>
      <c r="H480" s="188"/>
      <c r="I480" s="188"/>
    </row>
    <row r="481" spans="1:9" ht="15" hidden="1" customHeight="1">
      <c r="A481" s="6"/>
      <c r="B481" s="32" t="s">
        <v>894</v>
      </c>
      <c r="C481" s="183" t="s">
        <v>8</v>
      </c>
      <c r="D481" s="196">
        <f>IF(ISERR(Высшее!E155),"-",Высшее!E155)</f>
        <v>0</v>
      </c>
      <c r="E481" s="196">
        <f>IF(ISERR(Высшее!F155),"-",Высшее!F155)</f>
        <v>0</v>
      </c>
      <c r="F481" s="196">
        <f>IF(ISERR(Высшее!G155),"-",Высшее!G155)</f>
        <v>0</v>
      </c>
      <c r="G481" s="188"/>
      <c r="H481" s="188"/>
      <c r="I481" s="188"/>
    </row>
    <row r="482" spans="1:9" ht="60" hidden="1" customHeight="1">
      <c r="A482" s="6" t="s">
        <v>576</v>
      </c>
      <c r="B482" s="32" t="s">
        <v>928</v>
      </c>
      <c r="C482" s="183" t="s">
        <v>8</v>
      </c>
      <c r="D482" s="196"/>
      <c r="E482" s="196"/>
      <c r="F482" s="196"/>
      <c r="G482" s="188"/>
      <c r="H482" s="188"/>
      <c r="I482" s="188"/>
    </row>
    <row r="483" spans="1:9" ht="45" hidden="1" customHeight="1">
      <c r="A483" s="9" t="s">
        <v>579</v>
      </c>
      <c r="B483" s="31" t="s">
        <v>580</v>
      </c>
      <c r="C483" s="188"/>
      <c r="D483" s="207"/>
      <c r="E483" s="207"/>
      <c r="F483" s="207"/>
      <c r="G483" s="188"/>
      <c r="H483" s="188"/>
      <c r="I483" s="188"/>
    </row>
    <row r="484" spans="1:9" ht="75" hidden="1" customHeight="1">
      <c r="A484" s="6" t="s">
        <v>582</v>
      </c>
      <c r="B484" s="32" t="s">
        <v>581</v>
      </c>
      <c r="C484" s="226"/>
      <c r="D484" s="207"/>
      <c r="E484" s="207"/>
      <c r="F484" s="207"/>
      <c r="G484" s="188"/>
      <c r="H484" s="188"/>
      <c r="I484" s="188"/>
    </row>
    <row r="485" spans="1:9" ht="15" hidden="1" customHeight="1">
      <c r="A485" s="6"/>
      <c r="B485" s="32" t="s">
        <v>893</v>
      </c>
      <c r="C485" s="226" t="s">
        <v>8</v>
      </c>
      <c r="D485" s="196">
        <f>IF(ISERR(Высшее!E163),"-",Высшее!E163)</f>
        <v>18.3</v>
      </c>
      <c r="E485" s="196">
        <f>IF(ISERR(Высшее!F163),"-",Высшее!F163)</f>
        <v>17.84</v>
      </c>
      <c r="F485" s="196">
        <f>IF(ISERR(Высшее!G163),"-",Высшее!G163)</f>
        <v>0</v>
      </c>
      <c r="G485" s="188"/>
      <c r="H485" s="188"/>
      <c r="I485" s="188"/>
    </row>
    <row r="486" spans="1:9" ht="15" hidden="1" customHeight="1">
      <c r="A486" s="6"/>
      <c r="B486" s="32" t="s">
        <v>894</v>
      </c>
      <c r="C486" s="226" t="s">
        <v>8</v>
      </c>
      <c r="D486" s="196">
        <f>IF(ISERR(Высшее!E164),"-",Высшее!E164)</f>
        <v>100</v>
      </c>
      <c r="E486" s="196">
        <f>IF(ISERR(Высшее!F164),"-",Высшее!F164)</f>
        <v>100</v>
      </c>
      <c r="F486" s="196">
        <f>IF(ISERR(Высшее!G164),"-",Высшее!G164)</f>
        <v>0</v>
      </c>
      <c r="G486" s="188"/>
      <c r="H486" s="188"/>
      <c r="I486" s="188"/>
    </row>
    <row r="487" spans="1:9" ht="30" hidden="1" customHeight="1">
      <c r="A487" s="6" t="s">
        <v>590</v>
      </c>
      <c r="B487" s="32" t="s">
        <v>589</v>
      </c>
      <c r="C487" s="226"/>
      <c r="D487" s="207"/>
      <c r="E487" s="207"/>
      <c r="F487" s="207"/>
      <c r="G487" s="188"/>
      <c r="H487" s="188"/>
      <c r="I487" s="188"/>
    </row>
    <row r="488" spans="1:9" ht="15" hidden="1" customHeight="1">
      <c r="A488" s="6"/>
      <c r="B488" s="32" t="s">
        <v>893</v>
      </c>
      <c r="C488" s="226" t="s">
        <v>851</v>
      </c>
      <c r="D488" s="196">
        <f>IF(ISERR(Высшее!E170),"-",Высшее!E170)</f>
        <v>246.82</v>
      </c>
      <c r="E488" s="196">
        <f>IF(ISERR(Высшее!F170),"-",Высшее!F170)</f>
        <v>262.37</v>
      </c>
      <c r="F488" s="196">
        <f>IF(ISERR(Высшее!G170),"-",Высшее!G170)</f>
        <v>0</v>
      </c>
      <c r="G488" s="188"/>
      <c r="H488" s="188"/>
      <c r="I488" s="188"/>
    </row>
    <row r="489" spans="1:9" ht="15" hidden="1" customHeight="1">
      <c r="A489" s="6"/>
      <c r="B489" s="32" t="s">
        <v>894</v>
      </c>
      <c r="C489" s="226" t="s">
        <v>851</v>
      </c>
      <c r="D489" s="196">
        <f>IF(ISERR(Высшее!E171),"-",Высшее!E171)</f>
        <v>403.4</v>
      </c>
      <c r="E489" s="196">
        <f>IF(ISERR(Высшее!F171),"-",Высшее!F171)</f>
        <v>427.57</v>
      </c>
      <c r="F489" s="196">
        <f>IF(ISERR(Высшее!G171),"-",Высшее!G171)</f>
        <v>0</v>
      </c>
      <c r="G489" s="188"/>
      <c r="H489" s="188"/>
      <c r="I489" s="188"/>
    </row>
    <row r="490" spans="1:9" ht="45" hidden="1" customHeight="1">
      <c r="A490" s="9" t="s">
        <v>594</v>
      </c>
      <c r="B490" s="31" t="s">
        <v>595</v>
      </c>
      <c r="C490" s="188"/>
      <c r="D490" s="207"/>
      <c r="E490" s="207"/>
      <c r="F490" s="207"/>
      <c r="G490" s="188"/>
      <c r="H490" s="188"/>
      <c r="I490" s="188"/>
    </row>
    <row r="491" spans="1:9" ht="60" hidden="1" customHeight="1">
      <c r="A491" s="6" t="s">
        <v>597</v>
      </c>
      <c r="B491" s="32" t="s">
        <v>596</v>
      </c>
      <c r="C491" s="226"/>
      <c r="D491" s="207"/>
      <c r="E491" s="207"/>
      <c r="F491" s="207"/>
      <c r="G491" s="188"/>
      <c r="H491" s="188"/>
      <c r="I491" s="188"/>
    </row>
    <row r="492" spans="1:9" ht="15" hidden="1" customHeight="1">
      <c r="A492" s="6"/>
      <c r="B492" s="32" t="s">
        <v>893</v>
      </c>
      <c r="C492" s="226" t="s">
        <v>8</v>
      </c>
      <c r="D492" s="196">
        <f>IF(ISERR(Высшее!E176),"-",Высшее!E176)</f>
        <v>0</v>
      </c>
      <c r="E492" s="196">
        <f>IF(ISERR(Высшее!F176),"-",Высшее!F176)</f>
        <v>0</v>
      </c>
      <c r="F492" s="196">
        <f>IF(ISERR(Высшее!G176),"-",Высшее!G176)</f>
        <v>0</v>
      </c>
      <c r="G492" s="188"/>
      <c r="H492" s="188"/>
      <c r="I492" s="188"/>
    </row>
    <row r="493" spans="1:9" ht="15" hidden="1" customHeight="1">
      <c r="A493" s="6"/>
      <c r="B493" s="32" t="s">
        <v>894</v>
      </c>
      <c r="C493" s="226" t="s">
        <v>8</v>
      </c>
      <c r="D493" s="196">
        <f>IF(ISERR(Высшее!E177),"-",Высшее!E177)</f>
        <v>0</v>
      </c>
      <c r="E493" s="196">
        <f>IF(ISERR(Высшее!F177),"-",Высшее!F177)</f>
        <v>0</v>
      </c>
      <c r="F493" s="196">
        <f>IF(ISERR(Высшее!G177),"-",Высшее!G177)</f>
        <v>0</v>
      </c>
      <c r="G493" s="188"/>
      <c r="H493" s="188"/>
      <c r="I493" s="188"/>
    </row>
    <row r="494" spans="1:9" ht="60" hidden="1" customHeight="1">
      <c r="A494" s="9" t="s">
        <v>602</v>
      </c>
      <c r="B494" s="31" t="s">
        <v>603</v>
      </c>
      <c r="C494" s="188"/>
      <c r="D494" s="207"/>
      <c r="E494" s="207"/>
      <c r="F494" s="207"/>
      <c r="G494" s="188"/>
      <c r="H494" s="188"/>
      <c r="I494" s="188"/>
    </row>
    <row r="495" spans="1:9" ht="45" hidden="1" customHeight="1">
      <c r="A495" s="6" t="s">
        <v>605</v>
      </c>
      <c r="B495" s="32" t="s">
        <v>604</v>
      </c>
      <c r="C495" s="226"/>
      <c r="D495" s="207"/>
      <c r="E495" s="207"/>
      <c r="F495" s="207"/>
      <c r="G495" s="188"/>
      <c r="H495" s="188"/>
      <c r="I495" s="188"/>
    </row>
    <row r="496" spans="1:9" ht="15" hidden="1" customHeight="1">
      <c r="A496" s="6"/>
      <c r="B496" s="32" t="s">
        <v>893</v>
      </c>
      <c r="C496" s="226" t="s">
        <v>8</v>
      </c>
      <c r="D496" s="196">
        <f>IF(ISERR(Высшее!E182),"-",Высшее!E182)</f>
        <v>14.46</v>
      </c>
      <c r="E496" s="196">
        <f>IF(ISERR(Высшее!F182),"-",Высшее!F182)</f>
        <v>12.46</v>
      </c>
      <c r="F496" s="196">
        <f>IF(ISERR(Высшее!G182),"-",Высшее!G182)</f>
        <v>0</v>
      </c>
      <c r="G496" s="188"/>
      <c r="H496" s="188"/>
      <c r="I496" s="188"/>
    </row>
    <row r="497" spans="1:9" ht="15" hidden="1" customHeight="1">
      <c r="A497" s="6"/>
      <c r="B497" s="32" t="s">
        <v>894</v>
      </c>
      <c r="C497" s="226" t="s">
        <v>8</v>
      </c>
      <c r="D497" s="196">
        <f>IF(ISERR(Высшее!E183),"-",Высшее!E183)</f>
        <v>4.0599999999999996</v>
      </c>
      <c r="E497" s="196">
        <f>IF(ISERR(Высшее!F183),"-",Высшее!F183)</f>
        <v>5.88</v>
      </c>
      <c r="F497" s="196">
        <f>IF(ISERR(Высшее!G183),"-",Высшее!G183)</f>
        <v>0</v>
      </c>
      <c r="G497" s="188"/>
      <c r="H497" s="188"/>
      <c r="I497" s="188"/>
    </row>
    <row r="498" spans="1:9" ht="30" hidden="1" customHeight="1">
      <c r="A498" s="6" t="s">
        <v>610</v>
      </c>
      <c r="B498" s="32" t="s">
        <v>611</v>
      </c>
      <c r="C498" s="226"/>
      <c r="D498" s="207"/>
      <c r="E498" s="207"/>
      <c r="F498" s="207"/>
      <c r="G498" s="188"/>
      <c r="H498" s="188"/>
      <c r="I498" s="188"/>
    </row>
    <row r="499" spans="1:9" ht="15" hidden="1" customHeight="1">
      <c r="A499" s="6"/>
      <c r="B499" s="32" t="s">
        <v>893</v>
      </c>
      <c r="C499" s="226" t="s">
        <v>851</v>
      </c>
      <c r="D499" s="196">
        <f>IF(ISERR(Высшее!E187),"-",Высшее!E187)</f>
        <v>521.78</v>
      </c>
      <c r="E499" s="196">
        <f>IF(ISERR(Высшее!F187),"-",Высшее!F187)</f>
        <v>485.43</v>
      </c>
      <c r="F499" s="196">
        <f>IF(ISERR(Высшее!G187),"-",Высшее!G187)</f>
        <v>0</v>
      </c>
      <c r="G499" s="188"/>
      <c r="H499" s="188"/>
      <c r="I499" s="188"/>
    </row>
    <row r="500" spans="1:9" ht="15" hidden="1" customHeight="1">
      <c r="A500" s="6"/>
      <c r="B500" s="32" t="s">
        <v>894</v>
      </c>
      <c r="C500" s="226" t="s">
        <v>851</v>
      </c>
      <c r="D500" s="196">
        <f>IF(ISERR(Высшее!E188),"-",Высшее!E188)</f>
        <v>84.08</v>
      </c>
      <c r="E500" s="196">
        <f>IF(ISERR(Высшее!F188),"-",Высшее!F188)</f>
        <v>116.68</v>
      </c>
      <c r="F500" s="196">
        <f>IF(ISERR(Высшее!G188),"-",Высшее!G188)</f>
        <v>0</v>
      </c>
      <c r="G500" s="188"/>
      <c r="H500" s="188"/>
      <c r="I500" s="188"/>
    </row>
    <row r="501" spans="1:9" ht="75" hidden="1" customHeight="1">
      <c r="A501" s="11" t="s">
        <v>616</v>
      </c>
      <c r="B501" s="60" t="s">
        <v>919</v>
      </c>
      <c r="C501" s="226" t="s">
        <v>8</v>
      </c>
      <c r="D501" s="208"/>
      <c r="E501" s="208"/>
      <c r="F501" s="208"/>
      <c r="G501" s="188"/>
      <c r="H501" s="188"/>
      <c r="I501" s="188"/>
    </row>
    <row r="502" spans="1:9" ht="120" hidden="1" customHeight="1">
      <c r="A502" s="11" t="s">
        <v>620</v>
      </c>
      <c r="B502" s="60" t="s">
        <v>929</v>
      </c>
      <c r="C502" s="226" t="s">
        <v>8</v>
      </c>
      <c r="D502" s="208"/>
      <c r="E502" s="208"/>
      <c r="F502" s="208"/>
      <c r="G502" s="188"/>
      <c r="H502" s="188"/>
      <c r="I502" s="188"/>
    </row>
    <row r="503" spans="1:9" ht="45" hidden="1" customHeight="1">
      <c r="A503" s="9" t="s">
        <v>624</v>
      </c>
      <c r="B503" s="31" t="s">
        <v>625</v>
      </c>
      <c r="C503" s="188"/>
      <c r="D503" s="207"/>
      <c r="E503" s="207"/>
      <c r="F503" s="207"/>
      <c r="G503" s="188"/>
      <c r="H503" s="188"/>
      <c r="I503" s="188"/>
    </row>
    <row r="504" spans="1:9" ht="45" hidden="1" customHeight="1">
      <c r="A504" s="6" t="s">
        <v>626</v>
      </c>
      <c r="B504" s="32" t="s">
        <v>864</v>
      </c>
      <c r="C504" s="226"/>
      <c r="D504" s="207"/>
      <c r="E504" s="207"/>
      <c r="F504" s="207"/>
      <c r="G504" s="188"/>
      <c r="H504" s="188"/>
      <c r="I504" s="188"/>
    </row>
    <row r="505" spans="1:9" ht="15" hidden="1" customHeight="1">
      <c r="A505" s="6"/>
      <c r="B505" s="32" t="s">
        <v>917</v>
      </c>
      <c r="C505" s="226"/>
      <c r="D505" s="207"/>
      <c r="E505" s="207"/>
      <c r="F505" s="207"/>
      <c r="G505" s="188"/>
      <c r="H505" s="188"/>
      <c r="I505" s="188"/>
    </row>
    <row r="506" spans="1:9" ht="15" hidden="1" customHeight="1">
      <c r="A506" s="6"/>
      <c r="B506" s="32" t="s">
        <v>893</v>
      </c>
      <c r="C506" s="226" t="s">
        <v>8</v>
      </c>
      <c r="D506" s="196">
        <f>IF(ISERR(Высшее!E201),"-",Высшее!E201)</f>
        <v>100</v>
      </c>
      <c r="E506" s="196">
        <f>IF(ISERR(Высшее!F201),"-",Высшее!F201)</f>
        <v>100</v>
      </c>
      <c r="F506" s="196">
        <f>IF(ISERR(Высшее!G201),"-",Высшее!G201)</f>
        <v>0</v>
      </c>
      <c r="G506" s="188"/>
      <c r="H506" s="188"/>
      <c r="I506" s="188"/>
    </row>
    <row r="507" spans="1:9" ht="15" hidden="1" customHeight="1">
      <c r="A507" s="6"/>
      <c r="B507" s="32" t="s">
        <v>894</v>
      </c>
      <c r="C507" s="226" t="s">
        <v>8</v>
      </c>
      <c r="D507" s="196">
        <f>IF(ISERR(Высшее!E202),"-",Высшее!E202)</f>
        <v>70.37</v>
      </c>
      <c r="E507" s="196">
        <f>IF(ISERR(Высшее!F202),"-",Высшее!F202)</f>
        <v>92.61</v>
      </c>
      <c r="F507" s="196">
        <f>IF(ISERR(Высшее!G202),"-",Высшее!G202)</f>
        <v>0</v>
      </c>
      <c r="G507" s="188"/>
      <c r="H507" s="188"/>
      <c r="I507" s="188"/>
    </row>
    <row r="508" spans="1:9" ht="15" hidden="1" customHeight="1">
      <c r="A508" s="6"/>
      <c r="B508" s="32" t="s">
        <v>918</v>
      </c>
      <c r="C508" s="226"/>
      <c r="D508" s="207"/>
      <c r="E508" s="207"/>
      <c r="F508" s="207"/>
      <c r="G508" s="188"/>
      <c r="H508" s="188"/>
      <c r="I508" s="188"/>
    </row>
    <row r="509" spans="1:9" ht="15" hidden="1" customHeight="1">
      <c r="A509" s="6"/>
      <c r="B509" s="32" t="s">
        <v>893</v>
      </c>
      <c r="C509" s="226" t="s">
        <v>8</v>
      </c>
      <c r="D509" s="196">
        <f>IF(ISERR(Высшее!E204),"-",Высшее!E204)</f>
        <v>97.73</v>
      </c>
      <c r="E509" s="196">
        <f>IF(ISERR(Высшее!F204),"-",Высшее!F204)</f>
        <v>100</v>
      </c>
      <c r="F509" s="196">
        <f>IF(ISERR(Высшее!G204),"-",Высшее!G204)</f>
        <v>0</v>
      </c>
      <c r="G509" s="188"/>
      <c r="H509" s="188"/>
      <c r="I509" s="188"/>
    </row>
    <row r="510" spans="1:9" ht="15" hidden="1" customHeight="1">
      <c r="A510" s="6"/>
      <c r="B510" s="32" t="s">
        <v>894</v>
      </c>
      <c r="C510" s="226" t="s">
        <v>8</v>
      </c>
      <c r="D510" s="196">
        <f>IF(ISERR(Высшее!E205),"-",Высшее!E205)</f>
        <v>0</v>
      </c>
      <c r="E510" s="196">
        <f>IF(ISERR(Высшее!F205),"-",Высшее!F205)</f>
        <v>100</v>
      </c>
      <c r="F510" s="196">
        <f>IF(ISERR(Высшее!G205),"-",Высшее!G205)</f>
        <v>0</v>
      </c>
      <c r="G510" s="188"/>
      <c r="H510" s="188"/>
      <c r="I510" s="188"/>
    </row>
    <row r="511" spans="1:9" ht="30" hidden="1" customHeight="1">
      <c r="A511" s="6" t="s">
        <v>635</v>
      </c>
      <c r="B511" s="32" t="s">
        <v>636</v>
      </c>
      <c r="C511" s="226"/>
      <c r="D511" s="207"/>
      <c r="E511" s="207"/>
      <c r="F511" s="207"/>
      <c r="G511" s="188"/>
      <c r="H511" s="188"/>
      <c r="I511" s="188"/>
    </row>
    <row r="512" spans="1:9" ht="15" hidden="1" customHeight="1">
      <c r="A512" s="6"/>
      <c r="B512" s="32" t="s">
        <v>917</v>
      </c>
      <c r="C512" s="226"/>
      <c r="D512" s="207"/>
      <c r="E512" s="207"/>
      <c r="F512" s="207"/>
      <c r="G512" s="188"/>
      <c r="H512" s="188"/>
      <c r="I512" s="188"/>
    </row>
    <row r="513" spans="1:9" ht="15" hidden="1" customHeight="1">
      <c r="A513" s="6"/>
      <c r="B513" s="32" t="s">
        <v>893</v>
      </c>
      <c r="C513" s="226" t="s">
        <v>8</v>
      </c>
      <c r="D513" s="196">
        <f>IF(ISERR(Высшее!E212),"-",Высшее!E212)</f>
        <v>1.29</v>
      </c>
      <c r="E513" s="196">
        <f>IF(ISERR(Высшее!F212),"-",Высшее!F212)</f>
        <v>1.31</v>
      </c>
      <c r="F513" s="196" t="str">
        <f>IF(ISERR(Высшее!G212),"-",Высшее!G212)</f>
        <v>-</v>
      </c>
      <c r="G513" s="188"/>
      <c r="H513" s="188"/>
      <c r="I513" s="188"/>
    </row>
    <row r="514" spans="1:9" ht="15" hidden="1" customHeight="1">
      <c r="A514" s="6"/>
      <c r="B514" s="32" t="s">
        <v>894</v>
      </c>
      <c r="C514" s="226" t="s">
        <v>8</v>
      </c>
      <c r="D514" s="196">
        <f>IF(ISERR(Высшее!E213),"-",Высшее!E213)</f>
        <v>0</v>
      </c>
      <c r="E514" s="196">
        <f>IF(ISERR(Высшее!F213),"-",Высшее!F213)</f>
        <v>0</v>
      </c>
      <c r="F514" s="196" t="str">
        <f>IF(ISERR(Высшее!G213),"-",Высшее!G213)</f>
        <v>-</v>
      </c>
      <c r="G514" s="188"/>
      <c r="H514" s="188"/>
      <c r="I514" s="188"/>
    </row>
    <row r="515" spans="1:9" ht="15" hidden="1" customHeight="1">
      <c r="A515" s="6"/>
      <c r="B515" s="32" t="s">
        <v>918</v>
      </c>
      <c r="C515" s="226"/>
      <c r="D515" s="207"/>
      <c r="E515" s="207"/>
      <c r="F515" s="207"/>
      <c r="G515" s="188"/>
      <c r="H515" s="188"/>
      <c r="I515" s="188"/>
    </row>
    <row r="516" spans="1:9" ht="15" hidden="1" customHeight="1">
      <c r="A516" s="6"/>
      <c r="B516" s="32" t="s">
        <v>893</v>
      </c>
      <c r="C516" s="226" t="s">
        <v>8</v>
      </c>
      <c r="D516" s="196">
        <f>IF(ISERR(Высшее!E215),"-",Высшее!E215)</f>
        <v>0</v>
      </c>
      <c r="E516" s="196">
        <f>IF(ISERR(Высшее!F215),"-",Высшее!F215)</f>
        <v>0</v>
      </c>
      <c r="F516" s="196" t="str">
        <f>IF(ISERR(Высшее!G215),"-",Высшее!G215)</f>
        <v>-</v>
      </c>
      <c r="G516" s="188"/>
      <c r="H516" s="188"/>
      <c r="I516" s="188"/>
    </row>
    <row r="517" spans="1:9" ht="15" hidden="1" customHeight="1">
      <c r="A517" s="6"/>
      <c r="B517" s="32" t="s">
        <v>894</v>
      </c>
      <c r="C517" s="226" t="s">
        <v>8</v>
      </c>
      <c r="D517" s="196">
        <f>IF(ISERR(Высшее!E216),"-",Высшее!E216)</f>
        <v>0</v>
      </c>
      <c r="E517" s="196">
        <f>IF(ISERR(Высшее!F216),"-",Высшее!F216)</f>
        <v>0</v>
      </c>
      <c r="F517" s="196" t="str">
        <f>IF(ISERR(Высшее!G216),"-",Высшее!G216)</f>
        <v>-</v>
      </c>
      <c r="G517" s="188"/>
      <c r="H517" s="188"/>
      <c r="I517" s="188"/>
    </row>
    <row r="518" spans="1:9" ht="30" hidden="1" customHeight="1">
      <c r="A518" s="6" t="s">
        <v>643</v>
      </c>
      <c r="B518" s="32" t="s">
        <v>644</v>
      </c>
      <c r="C518" s="226"/>
      <c r="D518" s="207"/>
      <c r="E518" s="207"/>
      <c r="F518" s="207"/>
      <c r="G518" s="188"/>
      <c r="H518" s="188"/>
      <c r="I518" s="188"/>
    </row>
    <row r="519" spans="1:9" ht="15" hidden="1" customHeight="1">
      <c r="A519" s="6"/>
      <c r="B519" s="32" t="s">
        <v>917</v>
      </c>
      <c r="C519" s="226"/>
      <c r="D519" s="207"/>
      <c r="E519" s="207"/>
      <c r="F519" s="207"/>
      <c r="G519" s="188"/>
      <c r="H519" s="188"/>
      <c r="I519" s="188"/>
    </row>
    <row r="520" spans="1:9" ht="15" hidden="1" customHeight="1">
      <c r="A520" s="6"/>
      <c r="B520" s="32" t="s">
        <v>893</v>
      </c>
      <c r="C520" s="226" t="s">
        <v>8</v>
      </c>
      <c r="D520" s="196">
        <f>IF(ISERR(Высшее!E231),"-",Высшее!E231)</f>
        <v>0.44</v>
      </c>
      <c r="E520" s="196">
        <f>IF(ISERR(Высшее!F231),"-",Высшее!F231)</f>
        <v>0.45</v>
      </c>
      <c r="F520" s="196" t="str">
        <f>IF(ISERR(Высшее!G231),"-",Высшее!G231)</f>
        <v>-</v>
      </c>
      <c r="G520" s="188"/>
      <c r="H520" s="188"/>
      <c r="I520" s="188"/>
    </row>
    <row r="521" spans="1:9" ht="15" hidden="1" customHeight="1">
      <c r="A521" s="6"/>
      <c r="B521" s="32" t="s">
        <v>894</v>
      </c>
      <c r="C521" s="226" t="s">
        <v>8</v>
      </c>
      <c r="D521" s="196">
        <f>IF(ISERR(Высшее!E232),"-",Высшее!E232)</f>
        <v>0</v>
      </c>
      <c r="E521" s="196">
        <f>IF(ISERR(Высшее!F232),"-",Высшее!F232)</f>
        <v>0</v>
      </c>
      <c r="F521" s="196" t="str">
        <f>IF(ISERR(Высшее!G232),"-",Высшее!G232)</f>
        <v>-</v>
      </c>
      <c r="G521" s="188"/>
      <c r="H521" s="188"/>
      <c r="I521" s="188"/>
    </row>
    <row r="522" spans="1:9" ht="15" hidden="1" customHeight="1">
      <c r="A522" s="6"/>
      <c r="B522" s="32" t="s">
        <v>918</v>
      </c>
      <c r="C522" s="226"/>
      <c r="D522" s="207"/>
      <c r="E522" s="207"/>
      <c r="F522" s="207"/>
      <c r="G522" s="188"/>
      <c r="H522" s="188"/>
      <c r="I522" s="188"/>
    </row>
    <row r="523" spans="1:9" ht="15" hidden="1" customHeight="1">
      <c r="A523" s="6"/>
      <c r="B523" s="32" t="s">
        <v>893</v>
      </c>
      <c r="C523" s="226" t="s">
        <v>8</v>
      </c>
      <c r="D523" s="196">
        <f>IF(ISERR(Высшее!E234),"-",Высшее!E234)</f>
        <v>0</v>
      </c>
      <c r="E523" s="196">
        <f>IF(ISERR(Высшее!F234),"-",Высшее!F234)</f>
        <v>0</v>
      </c>
      <c r="F523" s="196" t="str">
        <f>IF(ISERR(Высшее!G234),"-",Высшее!G234)</f>
        <v>-</v>
      </c>
      <c r="G523" s="188"/>
      <c r="H523" s="188"/>
      <c r="I523" s="188"/>
    </row>
    <row r="524" spans="1:9" ht="15" hidden="1" customHeight="1">
      <c r="A524" s="6"/>
      <c r="B524" s="32" t="s">
        <v>894</v>
      </c>
      <c r="C524" s="226" t="s">
        <v>8</v>
      </c>
      <c r="D524" s="196">
        <f>IF(ISERR(Высшее!E235),"-",Высшее!E235)</f>
        <v>0</v>
      </c>
      <c r="E524" s="196">
        <f>IF(ISERR(Высшее!F235),"-",Высшее!F235)</f>
        <v>0</v>
      </c>
      <c r="F524" s="196" t="str">
        <f>IF(ISERR(Высшее!G235),"-",Высшее!G235)</f>
        <v>-</v>
      </c>
      <c r="G524" s="188"/>
      <c r="H524" s="188"/>
      <c r="I524" s="188"/>
    </row>
    <row r="525" spans="1:9" ht="15" hidden="1" customHeight="1">
      <c r="A525" s="250" t="s">
        <v>93</v>
      </c>
      <c r="B525" s="250"/>
      <c r="C525" s="250"/>
      <c r="D525" s="250"/>
      <c r="E525" s="250"/>
      <c r="F525" s="250"/>
      <c r="G525" s="188"/>
      <c r="H525" s="188"/>
      <c r="I525" s="188"/>
    </row>
    <row r="526" spans="1:9" ht="15" hidden="1" customHeight="1">
      <c r="A526" s="250" t="s">
        <v>94</v>
      </c>
      <c r="B526" s="250"/>
      <c r="C526" s="250"/>
      <c r="D526" s="250"/>
      <c r="E526" s="250"/>
      <c r="F526" s="250"/>
      <c r="G526" s="188"/>
      <c r="H526" s="188"/>
      <c r="I526" s="188"/>
    </row>
    <row r="527" spans="1:9" ht="45" hidden="1" customHeight="1">
      <c r="A527" s="9" t="s">
        <v>95</v>
      </c>
      <c r="B527" s="31" t="s">
        <v>96</v>
      </c>
      <c r="C527" s="188"/>
      <c r="D527" s="207"/>
      <c r="E527" s="207"/>
      <c r="F527" s="207"/>
      <c r="G527" s="188"/>
      <c r="H527" s="188"/>
      <c r="I527" s="188"/>
    </row>
    <row r="528" spans="1:9" ht="75" hidden="1" customHeight="1">
      <c r="A528" s="6" t="s">
        <v>97</v>
      </c>
      <c r="B528" s="32" t="s">
        <v>1127</v>
      </c>
      <c r="C528" s="183" t="s">
        <v>8</v>
      </c>
      <c r="D528" s="172"/>
      <c r="E528" s="172"/>
      <c r="F528" s="172"/>
      <c r="G528" s="172"/>
      <c r="H528" s="167"/>
      <c r="I528" s="188"/>
    </row>
    <row r="529" spans="1:9" ht="75" hidden="1" customHeight="1">
      <c r="A529" s="6" t="s">
        <v>104</v>
      </c>
      <c r="B529" s="32" t="s">
        <v>1128</v>
      </c>
      <c r="C529" s="183" t="s">
        <v>8</v>
      </c>
      <c r="D529" s="172"/>
      <c r="E529" s="172"/>
      <c r="F529" s="172"/>
      <c r="G529" s="172"/>
      <c r="H529" s="167"/>
      <c r="I529" s="188"/>
    </row>
    <row r="530" spans="1:9" ht="45" hidden="1" customHeight="1">
      <c r="A530" s="6" t="s">
        <v>992</v>
      </c>
      <c r="B530" s="32" t="s">
        <v>1129</v>
      </c>
      <c r="C530" s="183" t="s">
        <v>8</v>
      </c>
      <c r="D530" s="172"/>
      <c r="E530" s="172"/>
      <c r="F530" s="172"/>
      <c r="G530" s="172"/>
      <c r="H530" s="167"/>
      <c r="I530" s="188"/>
    </row>
    <row r="531" spans="1:9" ht="45" hidden="1" customHeight="1">
      <c r="A531" s="9" t="s">
        <v>108</v>
      </c>
      <c r="B531" s="31" t="s">
        <v>109</v>
      </c>
      <c r="C531" s="183"/>
      <c r="D531" s="207"/>
      <c r="E531" s="207"/>
      <c r="F531" s="207"/>
      <c r="G531" s="207"/>
      <c r="H531" s="167"/>
      <c r="I531" s="188"/>
    </row>
    <row r="532" spans="1:9" ht="75" hidden="1" customHeight="1">
      <c r="A532" s="6" t="s">
        <v>111</v>
      </c>
      <c r="B532" s="32" t="s">
        <v>1130</v>
      </c>
      <c r="C532" s="183"/>
      <c r="D532" s="172"/>
      <c r="E532" s="172"/>
      <c r="F532" s="172"/>
      <c r="G532" s="172"/>
      <c r="H532" s="167"/>
      <c r="I532" s="188"/>
    </row>
    <row r="533" spans="1:9" ht="15" hidden="1" customHeight="1">
      <c r="A533" s="6"/>
      <c r="B533" s="32" t="s">
        <v>1131</v>
      </c>
      <c r="C533" s="183"/>
      <c r="D533" s="172"/>
      <c r="E533" s="172"/>
      <c r="F533" s="172"/>
      <c r="G533" s="172"/>
      <c r="H533" s="167"/>
      <c r="I533" s="188"/>
    </row>
    <row r="534" spans="1:9" ht="15" hidden="1" customHeight="1">
      <c r="A534" s="6"/>
      <c r="B534" s="32" t="s">
        <v>1132</v>
      </c>
      <c r="C534" s="183" t="s">
        <v>8</v>
      </c>
      <c r="D534" s="172"/>
      <c r="E534" s="172"/>
      <c r="F534" s="172"/>
      <c r="G534" s="172"/>
      <c r="H534" s="167"/>
      <c r="I534" s="188"/>
    </row>
    <row r="535" spans="1:9" ht="15" hidden="1" customHeight="1">
      <c r="A535" s="6"/>
      <c r="B535" s="32" t="s">
        <v>1133</v>
      </c>
      <c r="C535" s="183" t="s">
        <v>8</v>
      </c>
      <c r="D535" s="172"/>
      <c r="E535" s="172"/>
      <c r="F535" s="172"/>
      <c r="G535" s="172"/>
      <c r="H535" s="167"/>
      <c r="I535" s="188"/>
    </row>
    <row r="536" spans="1:9" ht="15" hidden="1" customHeight="1">
      <c r="A536" s="6"/>
      <c r="B536" s="32" t="s">
        <v>1134</v>
      </c>
      <c r="C536" s="183"/>
      <c r="D536" s="172"/>
      <c r="E536" s="172"/>
      <c r="F536" s="172"/>
      <c r="G536" s="172"/>
      <c r="H536" s="167"/>
      <c r="I536" s="188"/>
    </row>
    <row r="537" spans="1:9" ht="15" hidden="1" customHeight="1">
      <c r="A537" s="6"/>
      <c r="B537" s="32" t="s">
        <v>1132</v>
      </c>
      <c r="C537" s="183" t="s">
        <v>8</v>
      </c>
      <c r="D537" s="172"/>
      <c r="E537" s="172"/>
      <c r="F537" s="172"/>
      <c r="G537" s="172"/>
      <c r="H537" s="167"/>
      <c r="I537" s="188"/>
    </row>
    <row r="538" spans="1:9" ht="15" hidden="1" customHeight="1">
      <c r="A538" s="6"/>
      <c r="B538" s="32" t="s">
        <v>1133</v>
      </c>
      <c r="C538" s="183" t="s">
        <v>8</v>
      </c>
      <c r="D538" s="172"/>
      <c r="E538" s="172"/>
      <c r="F538" s="172"/>
      <c r="G538" s="172"/>
      <c r="H538" s="167"/>
      <c r="I538" s="188"/>
    </row>
    <row r="539" spans="1:9" ht="60" hidden="1" customHeight="1">
      <c r="A539" s="11" t="s">
        <v>116</v>
      </c>
      <c r="B539" s="60" t="s">
        <v>976</v>
      </c>
      <c r="C539" s="226"/>
      <c r="D539" s="171"/>
      <c r="E539" s="171"/>
      <c r="F539" s="171"/>
      <c r="G539" s="171"/>
      <c r="H539" s="167"/>
      <c r="I539" s="188"/>
    </row>
    <row r="540" spans="1:9" ht="15" hidden="1" customHeight="1">
      <c r="A540" s="6"/>
      <c r="B540" s="32" t="s">
        <v>1135</v>
      </c>
      <c r="C540" s="183" t="s">
        <v>8</v>
      </c>
      <c r="D540" s="172"/>
      <c r="E540" s="172"/>
      <c r="F540" s="172"/>
      <c r="G540" s="172"/>
      <c r="H540" s="167"/>
      <c r="I540" s="188"/>
    </row>
    <row r="541" spans="1:9" ht="15" hidden="1" customHeight="1">
      <c r="A541" s="6"/>
      <c r="B541" s="32" t="s">
        <v>1136</v>
      </c>
      <c r="C541" s="183" t="s">
        <v>8</v>
      </c>
      <c r="D541" s="172"/>
      <c r="E541" s="172"/>
      <c r="F541" s="172"/>
      <c r="G541" s="172"/>
      <c r="H541" s="167"/>
      <c r="I541" s="188"/>
    </row>
    <row r="542" spans="1:9" ht="105" hidden="1" customHeight="1">
      <c r="A542" s="11" t="s">
        <v>131</v>
      </c>
      <c r="B542" s="60" t="s">
        <v>1137</v>
      </c>
      <c r="C542" s="226"/>
      <c r="D542" s="171"/>
      <c r="E542" s="171"/>
      <c r="F542" s="171"/>
      <c r="G542" s="171"/>
      <c r="H542" s="167"/>
      <c r="I542" s="188"/>
    </row>
    <row r="543" spans="1:9" ht="15" hidden="1" customHeight="1">
      <c r="A543" s="6"/>
      <c r="B543" s="32" t="s">
        <v>1135</v>
      </c>
      <c r="C543" s="183" t="s">
        <v>8</v>
      </c>
      <c r="D543" s="172"/>
      <c r="E543" s="172"/>
      <c r="F543" s="172"/>
      <c r="G543" s="172"/>
      <c r="H543" s="167"/>
      <c r="I543" s="188"/>
    </row>
    <row r="544" spans="1:9" ht="15" hidden="1" customHeight="1">
      <c r="A544" s="6"/>
      <c r="B544" s="32" t="s">
        <v>1136</v>
      </c>
      <c r="C544" s="183" t="s">
        <v>8</v>
      </c>
      <c r="D544" s="172"/>
      <c r="E544" s="172"/>
      <c r="F544" s="172"/>
      <c r="G544" s="172"/>
      <c r="H544" s="167"/>
      <c r="I544" s="188"/>
    </row>
    <row r="545" spans="1:9" ht="105" hidden="1" customHeight="1">
      <c r="A545" s="11" t="s">
        <v>136</v>
      </c>
      <c r="B545" s="60" t="s">
        <v>1138</v>
      </c>
      <c r="C545" s="226"/>
      <c r="D545" s="171"/>
      <c r="E545" s="171"/>
      <c r="F545" s="171"/>
      <c r="G545" s="171"/>
      <c r="H545" s="167"/>
      <c r="I545" s="188"/>
    </row>
    <row r="546" spans="1:9" ht="15" hidden="1" customHeight="1">
      <c r="A546" s="6"/>
      <c r="B546" s="32" t="s">
        <v>1139</v>
      </c>
      <c r="C546" s="183" t="s">
        <v>8</v>
      </c>
      <c r="D546" s="172"/>
      <c r="E546" s="172"/>
      <c r="F546" s="172"/>
      <c r="G546" s="172"/>
      <c r="H546" s="167"/>
      <c r="I546" s="188"/>
    </row>
    <row r="547" spans="1:9" ht="15" hidden="1" customHeight="1">
      <c r="A547" s="6"/>
      <c r="B547" s="32" t="s">
        <v>1140</v>
      </c>
      <c r="C547" s="183" t="s">
        <v>8</v>
      </c>
      <c r="D547" s="172"/>
      <c r="E547" s="172"/>
      <c r="F547" s="172"/>
      <c r="G547" s="172"/>
      <c r="H547" s="167"/>
      <c r="I547" s="188"/>
    </row>
    <row r="548" spans="1:9" ht="15" hidden="1" customHeight="1">
      <c r="A548" s="6"/>
      <c r="B548" s="32" t="s">
        <v>1141</v>
      </c>
      <c r="C548" s="183" t="s">
        <v>8</v>
      </c>
      <c r="D548" s="172"/>
      <c r="E548" s="172"/>
      <c r="F548" s="172"/>
      <c r="G548" s="172"/>
      <c r="H548" s="167"/>
      <c r="I548" s="188"/>
    </row>
    <row r="549" spans="1:9" ht="105" hidden="1" customHeight="1">
      <c r="A549" s="11" t="s">
        <v>146</v>
      </c>
      <c r="B549" s="60" t="s">
        <v>1142</v>
      </c>
      <c r="C549" s="226"/>
      <c r="D549" s="171"/>
      <c r="E549" s="171"/>
      <c r="F549" s="171"/>
      <c r="G549" s="171"/>
      <c r="H549" s="167"/>
      <c r="I549" s="188"/>
    </row>
    <row r="550" spans="1:9" ht="15" hidden="1" customHeight="1">
      <c r="A550" s="6"/>
      <c r="B550" s="32" t="s">
        <v>1139</v>
      </c>
      <c r="C550" s="183" t="s">
        <v>8</v>
      </c>
      <c r="D550" s="172"/>
      <c r="E550" s="172"/>
      <c r="F550" s="172"/>
      <c r="G550" s="172"/>
      <c r="H550" s="167"/>
      <c r="I550" s="188"/>
    </row>
    <row r="551" spans="1:9" ht="15" hidden="1" customHeight="1">
      <c r="A551" s="6"/>
      <c r="B551" s="32" t="s">
        <v>1140</v>
      </c>
      <c r="C551" s="183" t="s">
        <v>8</v>
      </c>
      <c r="D551" s="172"/>
      <c r="E551" s="172"/>
      <c r="F551" s="172"/>
      <c r="G551" s="172"/>
      <c r="H551" s="167"/>
      <c r="I551" s="188"/>
    </row>
    <row r="552" spans="1:9" ht="15" hidden="1" customHeight="1">
      <c r="A552" s="6"/>
      <c r="B552" s="32" t="s">
        <v>1141</v>
      </c>
      <c r="C552" s="183" t="s">
        <v>8</v>
      </c>
      <c r="D552" s="172"/>
      <c r="E552" s="172"/>
      <c r="F552" s="172"/>
      <c r="G552" s="172"/>
      <c r="H552" s="167"/>
      <c r="I552" s="188"/>
    </row>
    <row r="553" spans="1:9" ht="60" hidden="1" customHeight="1">
      <c r="A553" s="11" t="s">
        <v>158</v>
      </c>
      <c r="B553" s="60" t="s">
        <v>1143</v>
      </c>
      <c r="C553" s="226"/>
      <c r="D553" s="171"/>
      <c r="E553" s="171"/>
      <c r="F553" s="171"/>
      <c r="G553" s="171"/>
      <c r="H553" s="167"/>
      <c r="I553" s="188"/>
    </row>
    <row r="554" spans="1:9" ht="15" hidden="1" customHeight="1">
      <c r="A554" s="6"/>
      <c r="B554" s="32" t="s">
        <v>1144</v>
      </c>
      <c r="C554" s="183" t="s">
        <v>8</v>
      </c>
      <c r="D554" s="172"/>
      <c r="E554" s="172"/>
      <c r="F554" s="172"/>
      <c r="G554" s="172"/>
      <c r="H554" s="167"/>
      <c r="I554" s="188"/>
    </row>
    <row r="555" spans="1:9" ht="15" hidden="1" customHeight="1">
      <c r="A555" s="6"/>
      <c r="B555" s="32" t="s">
        <v>1145</v>
      </c>
      <c r="C555" s="183" t="s">
        <v>8</v>
      </c>
      <c r="D555" s="172"/>
      <c r="E555" s="172"/>
      <c r="F555" s="172"/>
      <c r="G555" s="172"/>
      <c r="H555" s="167"/>
      <c r="I555" s="188"/>
    </row>
    <row r="556" spans="1:9" ht="15" hidden="1" customHeight="1">
      <c r="A556" s="6"/>
      <c r="B556" s="32" t="s">
        <v>1146</v>
      </c>
      <c r="C556" s="183" t="s">
        <v>8</v>
      </c>
      <c r="D556" s="172"/>
      <c r="E556" s="172"/>
      <c r="F556" s="172"/>
      <c r="G556" s="172"/>
      <c r="H556" s="167"/>
      <c r="I556" s="188"/>
    </row>
    <row r="557" spans="1:9" ht="90" hidden="1" customHeight="1">
      <c r="A557" s="11" t="s">
        <v>1147</v>
      </c>
      <c r="B557" s="60" t="s">
        <v>1148</v>
      </c>
      <c r="C557" s="183" t="s">
        <v>8</v>
      </c>
      <c r="D557" s="171"/>
      <c r="E557" s="171"/>
      <c r="F557" s="171"/>
      <c r="G557" s="171"/>
      <c r="H557" s="167"/>
      <c r="I557" s="188"/>
    </row>
    <row r="558" spans="1:9" ht="60" hidden="1" customHeight="1">
      <c r="A558" s="9" t="s">
        <v>160</v>
      </c>
      <c r="B558" s="31" t="s">
        <v>161</v>
      </c>
      <c r="C558" s="188"/>
      <c r="D558" s="207"/>
      <c r="E558" s="207"/>
      <c r="F558" s="207"/>
      <c r="G558" s="207"/>
      <c r="H558" s="167"/>
      <c r="I558" s="188"/>
    </row>
    <row r="559" spans="1:9" ht="90" hidden="1" customHeight="1">
      <c r="A559" s="65" t="s">
        <v>172</v>
      </c>
      <c r="B559" s="66" t="s">
        <v>1149</v>
      </c>
      <c r="C559" s="235"/>
      <c r="D559" s="172"/>
      <c r="E559" s="172"/>
      <c r="F559" s="172"/>
      <c r="G559" s="172"/>
      <c r="H559" s="167"/>
      <c r="I559" s="188"/>
    </row>
    <row r="560" spans="1:9" ht="15" hidden="1" customHeight="1">
      <c r="A560" s="6"/>
      <c r="B560" s="32" t="s">
        <v>1152</v>
      </c>
      <c r="C560" s="183" t="s">
        <v>8</v>
      </c>
      <c r="D560" s="172"/>
      <c r="E560" s="172"/>
      <c r="F560" s="172"/>
      <c r="G560" s="172"/>
      <c r="H560" s="167"/>
      <c r="I560" s="188"/>
    </row>
    <row r="561" spans="1:9" ht="15" hidden="1" customHeight="1">
      <c r="A561" s="6"/>
      <c r="B561" s="32" t="s">
        <v>1144</v>
      </c>
      <c r="C561" s="183" t="s">
        <v>8</v>
      </c>
      <c r="D561" s="172"/>
      <c r="E561" s="172"/>
      <c r="F561" s="172"/>
      <c r="G561" s="172"/>
      <c r="H561" s="167"/>
      <c r="I561" s="188"/>
    </row>
    <row r="562" spans="1:9" ht="15" hidden="1" customHeight="1">
      <c r="A562" s="6"/>
      <c r="B562" s="32" t="s">
        <v>1150</v>
      </c>
      <c r="C562" s="183" t="s">
        <v>8</v>
      </c>
      <c r="D562" s="172"/>
      <c r="E562" s="172"/>
      <c r="F562" s="172"/>
      <c r="G562" s="172"/>
      <c r="H562" s="167"/>
      <c r="I562" s="188"/>
    </row>
    <row r="563" spans="1:9" ht="15" hidden="1" customHeight="1">
      <c r="A563" s="6"/>
      <c r="B563" s="32" t="s">
        <v>1151</v>
      </c>
      <c r="C563" s="183" t="s">
        <v>8</v>
      </c>
      <c r="D563" s="172"/>
      <c r="E563" s="172"/>
      <c r="F563" s="172"/>
      <c r="G563" s="172"/>
      <c r="H563" s="167"/>
      <c r="I563" s="188"/>
    </row>
    <row r="564" spans="1:9" ht="30" hidden="1" customHeight="1">
      <c r="A564" s="6"/>
      <c r="B564" s="32" t="s">
        <v>1153</v>
      </c>
      <c r="C564" s="183" t="s">
        <v>8</v>
      </c>
      <c r="D564" s="172"/>
      <c r="E564" s="172"/>
      <c r="F564" s="172"/>
      <c r="G564" s="172"/>
      <c r="H564" s="167"/>
      <c r="I564" s="188"/>
    </row>
    <row r="565" spans="1:9" ht="15" hidden="1" customHeight="1">
      <c r="A565" s="6"/>
      <c r="B565" s="32" t="s">
        <v>1144</v>
      </c>
      <c r="C565" s="183" t="s">
        <v>8</v>
      </c>
      <c r="D565" s="172"/>
      <c r="E565" s="172"/>
      <c r="F565" s="172"/>
      <c r="G565" s="172"/>
      <c r="H565" s="167"/>
      <c r="I565" s="188"/>
    </row>
    <row r="566" spans="1:9" ht="15" hidden="1" customHeight="1">
      <c r="A566" s="6"/>
      <c r="B566" s="32" t="s">
        <v>1150</v>
      </c>
      <c r="C566" s="183" t="s">
        <v>8</v>
      </c>
      <c r="D566" s="172"/>
      <c r="E566" s="172"/>
      <c r="F566" s="172"/>
      <c r="G566" s="172"/>
      <c r="H566" s="167"/>
      <c r="I566" s="188"/>
    </row>
    <row r="567" spans="1:9" ht="15" hidden="1" customHeight="1">
      <c r="A567" s="6"/>
      <c r="B567" s="32" t="s">
        <v>1151</v>
      </c>
      <c r="C567" s="183" t="s">
        <v>8</v>
      </c>
      <c r="D567" s="172"/>
      <c r="E567" s="172"/>
      <c r="F567" s="172"/>
      <c r="G567" s="172"/>
      <c r="H567" s="167"/>
      <c r="I567" s="188"/>
    </row>
    <row r="568" spans="1:9" ht="75" hidden="1" customHeight="1">
      <c r="A568" s="65" t="s">
        <v>173</v>
      </c>
      <c r="B568" s="66" t="s">
        <v>1154</v>
      </c>
      <c r="C568" s="235"/>
      <c r="D568" s="172"/>
      <c r="E568" s="172"/>
      <c r="F568" s="172"/>
      <c r="G568" s="172"/>
      <c r="H568" s="167"/>
      <c r="I568" s="188"/>
    </row>
    <row r="569" spans="1:9" ht="15" hidden="1" customHeight="1">
      <c r="A569" s="6"/>
      <c r="B569" s="32" t="s">
        <v>1155</v>
      </c>
      <c r="C569" s="183" t="s">
        <v>8</v>
      </c>
      <c r="D569" s="172"/>
      <c r="E569" s="172"/>
      <c r="F569" s="172"/>
      <c r="G569" s="172"/>
      <c r="H569" s="167"/>
      <c r="I569" s="188"/>
    </row>
    <row r="570" spans="1:9" ht="15" hidden="1" customHeight="1">
      <c r="A570" s="6"/>
      <c r="B570" s="32" t="s">
        <v>1156</v>
      </c>
      <c r="C570" s="183" t="s">
        <v>8</v>
      </c>
      <c r="D570" s="172"/>
      <c r="E570" s="172"/>
      <c r="F570" s="172"/>
      <c r="G570" s="172"/>
      <c r="H570" s="167"/>
      <c r="I570" s="188"/>
    </row>
    <row r="571" spans="1:9" ht="75" hidden="1" customHeight="1">
      <c r="A571" s="65" t="s">
        <v>188</v>
      </c>
      <c r="B571" s="66" t="s">
        <v>1157</v>
      </c>
      <c r="C571" s="235"/>
      <c r="D571" s="172"/>
      <c r="E571" s="172"/>
      <c r="F571" s="172"/>
      <c r="G571" s="172"/>
      <c r="H571" s="167"/>
      <c r="I571" s="188"/>
    </row>
    <row r="572" spans="1:9" ht="15" hidden="1" customHeight="1">
      <c r="A572" s="6"/>
      <c r="B572" s="32" t="s">
        <v>1145</v>
      </c>
      <c r="C572" s="183" t="s">
        <v>747</v>
      </c>
      <c r="D572" s="172"/>
      <c r="E572" s="172"/>
      <c r="F572" s="172"/>
      <c r="G572" s="172"/>
      <c r="H572" s="167"/>
      <c r="I572" s="188"/>
    </row>
    <row r="573" spans="1:9" ht="15" hidden="1" customHeight="1">
      <c r="A573" s="6"/>
      <c r="B573" s="32" t="s">
        <v>1146</v>
      </c>
      <c r="C573" s="183" t="s">
        <v>747</v>
      </c>
      <c r="D573" s="172"/>
      <c r="E573" s="172"/>
      <c r="F573" s="172"/>
      <c r="G573" s="172"/>
      <c r="H573" s="167"/>
      <c r="I573" s="188"/>
    </row>
    <row r="574" spans="1:9" ht="120" hidden="1" customHeight="1">
      <c r="A574" s="65" t="s">
        <v>135</v>
      </c>
      <c r="B574" s="66" t="s">
        <v>1158</v>
      </c>
      <c r="C574" s="183" t="s">
        <v>8</v>
      </c>
      <c r="D574" s="172"/>
      <c r="E574" s="172"/>
      <c r="F574" s="172"/>
      <c r="G574" s="172"/>
      <c r="H574" s="167"/>
      <c r="I574" s="188"/>
    </row>
    <row r="575" spans="1:9" ht="90" hidden="1" customHeight="1">
      <c r="A575" s="65" t="s">
        <v>197</v>
      </c>
      <c r="B575" s="66" t="s">
        <v>1159</v>
      </c>
      <c r="C575" s="183" t="s">
        <v>8</v>
      </c>
      <c r="D575" s="172"/>
      <c r="E575" s="172"/>
      <c r="F575" s="172"/>
      <c r="G575" s="172"/>
      <c r="H575" s="167"/>
      <c r="I575" s="188"/>
    </row>
    <row r="576" spans="1:9" ht="90" hidden="1" customHeight="1">
      <c r="A576" s="65" t="s">
        <v>219</v>
      </c>
      <c r="B576" s="66" t="s">
        <v>1160</v>
      </c>
      <c r="C576" s="183" t="s">
        <v>8</v>
      </c>
      <c r="D576" s="172"/>
      <c r="E576" s="172"/>
      <c r="F576" s="172"/>
      <c r="G576" s="172"/>
      <c r="H576" s="167"/>
      <c r="I576" s="188"/>
    </row>
    <row r="577" spans="1:9" ht="45" hidden="1" customHeight="1">
      <c r="A577" s="65" t="s">
        <v>232</v>
      </c>
      <c r="B577" s="66" t="s">
        <v>1161</v>
      </c>
      <c r="C577" s="183" t="s">
        <v>8</v>
      </c>
      <c r="D577" s="172"/>
      <c r="E577" s="172"/>
      <c r="F577" s="172"/>
      <c r="G577" s="172"/>
      <c r="H577" s="167"/>
      <c r="I577" s="188"/>
    </row>
    <row r="578" spans="1:9" ht="75" hidden="1" customHeight="1">
      <c r="A578" s="65" t="s">
        <v>233</v>
      </c>
      <c r="B578" s="66" t="s">
        <v>1162</v>
      </c>
      <c r="C578" s="183" t="s">
        <v>8</v>
      </c>
      <c r="D578" s="172"/>
      <c r="E578" s="172"/>
      <c r="F578" s="172"/>
      <c r="G578" s="172"/>
      <c r="H578" s="167"/>
      <c r="I578" s="188"/>
    </row>
    <row r="579" spans="1:9" ht="60" hidden="1" customHeight="1">
      <c r="A579" s="9" t="s">
        <v>234</v>
      </c>
      <c r="B579" s="31" t="s">
        <v>235</v>
      </c>
      <c r="C579" s="183"/>
      <c r="D579" s="207"/>
      <c r="E579" s="207"/>
      <c r="F579" s="207"/>
      <c r="G579" s="207"/>
      <c r="H579" s="167"/>
      <c r="I579" s="188"/>
    </row>
    <row r="580" spans="1:9" ht="60" hidden="1" customHeight="1">
      <c r="A580" s="6" t="s">
        <v>237</v>
      </c>
      <c r="B580" s="32" t="s">
        <v>1163</v>
      </c>
      <c r="C580" s="183"/>
      <c r="D580" s="172"/>
      <c r="E580" s="172"/>
      <c r="F580" s="172"/>
      <c r="G580" s="172"/>
      <c r="H580" s="167"/>
      <c r="I580" s="188"/>
    </row>
    <row r="581" spans="1:9" ht="15" hidden="1" customHeight="1">
      <c r="A581" s="6"/>
      <c r="B581" s="32" t="s">
        <v>1164</v>
      </c>
      <c r="C581" s="183" t="s">
        <v>8</v>
      </c>
      <c r="D581" s="172"/>
      <c r="E581" s="172"/>
      <c r="F581" s="172"/>
      <c r="G581" s="172"/>
      <c r="H581" s="167"/>
      <c r="I581" s="188"/>
    </row>
    <row r="582" spans="1:9" ht="15" hidden="1" customHeight="1">
      <c r="A582" s="6"/>
      <c r="B582" s="32" t="s">
        <v>1165</v>
      </c>
      <c r="C582" s="183" t="s">
        <v>8</v>
      </c>
      <c r="D582" s="172"/>
      <c r="E582" s="172"/>
      <c r="F582" s="172"/>
      <c r="G582" s="172"/>
      <c r="H582" s="167"/>
      <c r="I582" s="188"/>
    </row>
    <row r="583" spans="1:9" ht="30" hidden="1" customHeight="1">
      <c r="A583" s="6" t="s">
        <v>242</v>
      </c>
      <c r="B583" s="32" t="s">
        <v>1166</v>
      </c>
      <c r="C583" s="183"/>
      <c r="D583" s="207"/>
      <c r="E583" s="207"/>
      <c r="F583" s="207"/>
      <c r="G583" s="207"/>
      <c r="H583" s="167"/>
      <c r="I583" s="188"/>
    </row>
    <row r="584" spans="1:9" ht="60" hidden="1" customHeight="1">
      <c r="A584" s="6" t="s">
        <v>534</v>
      </c>
      <c r="B584" s="32" t="s">
        <v>1167</v>
      </c>
      <c r="C584" s="183"/>
      <c r="D584" s="207"/>
      <c r="E584" s="207"/>
      <c r="F584" s="207"/>
      <c r="G584" s="207"/>
      <c r="H584" s="167"/>
      <c r="I584" s="188"/>
    </row>
    <row r="585" spans="1:9" ht="15" hidden="1" customHeight="1">
      <c r="A585" s="21"/>
      <c r="B585" s="32" t="s">
        <v>65</v>
      </c>
      <c r="C585" s="183" t="s">
        <v>850</v>
      </c>
      <c r="D585" s="172"/>
      <c r="E585" s="172"/>
      <c r="F585" s="172"/>
      <c r="G585" s="172"/>
      <c r="H585" s="167"/>
      <c r="I585" s="188"/>
    </row>
    <row r="586" spans="1:9" ht="15" hidden="1" customHeight="1">
      <c r="A586" s="21"/>
      <c r="B586" s="32" t="s">
        <v>1168</v>
      </c>
      <c r="C586" s="183" t="s">
        <v>850</v>
      </c>
      <c r="D586" s="172"/>
      <c r="E586" s="172"/>
      <c r="F586" s="172"/>
      <c r="G586" s="172"/>
      <c r="H586" s="167"/>
      <c r="I586" s="188"/>
    </row>
    <row r="587" spans="1:9" ht="75" hidden="1" customHeight="1">
      <c r="A587" s="6" t="s">
        <v>252</v>
      </c>
      <c r="B587" s="32" t="s">
        <v>1169</v>
      </c>
      <c r="C587" s="183" t="s">
        <v>8</v>
      </c>
      <c r="D587" s="207"/>
      <c r="E587" s="207"/>
      <c r="F587" s="207"/>
      <c r="G587" s="207"/>
      <c r="H587" s="167"/>
      <c r="I587" s="188"/>
    </row>
    <row r="588" spans="1:9" ht="60" hidden="1" customHeight="1">
      <c r="A588" s="6" t="s">
        <v>261</v>
      </c>
      <c r="B588" s="32" t="s">
        <v>1170</v>
      </c>
      <c r="C588" s="183" t="s">
        <v>849</v>
      </c>
      <c r="D588" s="207"/>
      <c r="E588" s="207"/>
      <c r="F588" s="207"/>
      <c r="G588" s="207"/>
      <c r="H588" s="167"/>
      <c r="I588" s="188"/>
    </row>
    <row r="589" spans="1:9" ht="30" hidden="1" customHeight="1">
      <c r="A589" s="9" t="s">
        <v>279</v>
      </c>
      <c r="B589" s="31" t="s">
        <v>280</v>
      </c>
      <c r="C589" s="188"/>
      <c r="D589" s="207"/>
      <c r="E589" s="207"/>
      <c r="F589" s="207"/>
      <c r="G589" s="207"/>
      <c r="H589" s="167"/>
      <c r="I589" s="188"/>
    </row>
    <row r="590" spans="1:9" ht="60" hidden="1" customHeight="1">
      <c r="A590" s="6" t="s">
        <v>282</v>
      </c>
      <c r="B590" s="32" t="s">
        <v>1171</v>
      </c>
      <c r="C590" s="183"/>
      <c r="D590" s="172"/>
      <c r="E590" s="172"/>
      <c r="F590" s="172"/>
      <c r="G590" s="172"/>
      <c r="H590" s="167"/>
      <c r="I590" s="188"/>
    </row>
    <row r="591" spans="1:9" ht="15" hidden="1" customHeight="1">
      <c r="A591" s="6"/>
      <c r="B591" s="32" t="s">
        <v>1172</v>
      </c>
      <c r="C591" s="183" t="s">
        <v>8</v>
      </c>
      <c r="D591" s="172"/>
      <c r="E591" s="172"/>
      <c r="F591" s="172"/>
      <c r="G591" s="172"/>
      <c r="H591" s="167"/>
      <c r="I591" s="188"/>
    </row>
    <row r="592" spans="1:9" ht="15" hidden="1" customHeight="1">
      <c r="A592" s="6"/>
      <c r="B592" s="32" t="s">
        <v>1173</v>
      </c>
      <c r="C592" s="183" t="s">
        <v>8</v>
      </c>
      <c r="D592" s="172"/>
      <c r="E592" s="172"/>
      <c r="F592" s="172"/>
      <c r="G592" s="172"/>
      <c r="H592" s="167"/>
      <c r="I592" s="188"/>
    </row>
    <row r="593" spans="1:9" ht="60" hidden="1" customHeight="1">
      <c r="A593" s="6" t="s">
        <v>288</v>
      </c>
      <c r="B593" s="32" t="s">
        <v>1174</v>
      </c>
      <c r="C593" s="183"/>
      <c r="D593" s="172"/>
      <c r="E593" s="172"/>
      <c r="F593" s="172"/>
      <c r="G593" s="172"/>
      <c r="H593" s="167"/>
      <c r="I593" s="188"/>
    </row>
    <row r="594" spans="1:9" ht="15" hidden="1" customHeight="1">
      <c r="A594" s="6"/>
      <c r="B594" s="32" t="s">
        <v>1175</v>
      </c>
      <c r="C594" s="183" t="s">
        <v>8</v>
      </c>
      <c r="D594" s="172"/>
      <c r="E594" s="172"/>
      <c r="F594" s="172"/>
      <c r="G594" s="172"/>
      <c r="H594" s="167"/>
      <c r="I594" s="188"/>
    </row>
    <row r="595" spans="1:9" ht="15" hidden="1" customHeight="1">
      <c r="A595" s="6"/>
      <c r="B595" s="32" t="s">
        <v>1176</v>
      </c>
      <c r="C595" s="183" t="s">
        <v>8</v>
      </c>
      <c r="D595" s="172"/>
      <c r="E595" s="172"/>
      <c r="F595" s="172"/>
      <c r="G595" s="172"/>
      <c r="H595" s="167"/>
      <c r="I595" s="188"/>
    </row>
    <row r="596" spans="1:9" ht="30" hidden="1" customHeight="1">
      <c r="A596" s="6"/>
      <c r="B596" s="32" t="s">
        <v>1177</v>
      </c>
      <c r="C596" s="183" t="s">
        <v>8</v>
      </c>
      <c r="D596" s="172"/>
      <c r="E596" s="172"/>
      <c r="F596" s="172"/>
      <c r="G596" s="172"/>
      <c r="H596" s="167"/>
      <c r="I596" s="188"/>
    </row>
    <row r="597" spans="1:9" ht="60" hidden="1" customHeight="1">
      <c r="A597" s="6" t="s">
        <v>303</v>
      </c>
      <c r="B597" s="32" t="s">
        <v>1178</v>
      </c>
      <c r="C597" s="183"/>
      <c r="D597" s="172"/>
      <c r="E597" s="172"/>
      <c r="F597" s="172"/>
      <c r="G597" s="172"/>
      <c r="H597" s="167"/>
      <c r="I597" s="188"/>
    </row>
    <row r="598" spans="1:9" ht="15" hidden="1" customHeight="1">
      <c r="A598" s="6"/>
      <c r="B598" s="32" t="s">
        <v>1139</v>
      </c>
      <c r="C598" s="183" t="s">
        <v>8</v>
      </c>
      <c r="D598" s="172"/>
      <c r="E598" s="172"/>
      <c r="F598" s="172"/>
      <c r="G598" s="172"/>
      <c r="H598" s="167"/>
      <c r="I598" s="188"/>
    </row>
    <row r="599" spans="1:9" ht="15" hidden="1" customHeight="1">
      <c r="A599" s="6"/>
      <c r="B599" s="32" t="s">
        <v>1140</v>
      </c>
      <c r="C599" s="183" t="s">
        <v>8</v>
      </c>
      <c r="D599" s="172"/>
      <c r="E599" s="172"/>
      <c r="F599" s="172"/>
      <c r="G599" s="172"/>
      <c r="H599" s="167"/>
      <c r="I599" s="188"/>
    </row>
    <row r="600" spans="1:9" ht="15" hidden="1" customHeight="1">
      <c r="A600" s="6"/>
      <c r="B600" s="32" t="s">
        <v>1141</v>
      </c>
      <c r="C600" s="183" t="s">
        <v>8</v>
      </c>
      <c r="D600" s="172"/>
      <c r="E600" s="172"/>
      <c r="F600" s="172"/>
      <c r="G600" s="172"/>
      <c r="H600" s="167"/>
      <c r="I600" s="188"/>
    </row>
    <row r="601" spans="1:9" ht="90" hidden="1" customHeight="1">
      <c r="A601" s="6" t="s">
        <v>1006</v>
      </c>
      <c r="B601" s="32" t="s">
        <v>1179</v>
      </c>
      <c r="C601" s="183"/>
      <c r="D601" s="172"/>
      <c r="E601" s="172"/>
      <c r="F601" s="172"/>
      <c r="G601" s="172"/>
      <c r="H601" s="167"/>
      <c r="I601" s="188"/>
    </row>
    <row r="602" spans="1:9" ht="15" hidden="1" customHeight="1">
      <c r="A602" s="6"/>
      <c r="B602" s="32" t="s">
        <v>1144</v>
      </c>
      <c r="C602" s="183" t="s">
        <v>8</v>
      </c>
      <c r="D602" s="172"/>
      <c r="E602" s="172"/>
      <c r="F602" s="172"/>
      <c r="G602" s="172"/>
      <c r="H602" s="167"/>
      <c r="I602" s="188"/>
    </row>
    <row r="603" spans="1:9" ht="15" hidden="1" customHeight="1">
      <c r="A603" s="6"/>
      <c r="B603" s="32" t="s">
        <v>1145</v>
      </c>
      <c r="C603" s="183" t="s">
        <v>8</v>
      </c>
      <c r="D603" s="172"/>
      <c r="E603" s="172"/>
      <c r="F603" s="172"/>
      <c r="G603" s="172"/>
      <c r="H603" s="167"/>
      <c r="I603" s="188"/>
    </row>
    <row r="604" spans="1:9" ht="15" hidden="1" customHeight="1">
      <c r="A604" s="6"/>
      <c r="B604" s="32" t="s">
        <v>1146</v>
      </c>
      <c r="C604" s="183" t="s">
        <v>8</v>
      </c>
      <c r="D604" s="172"/>
      <c r="E604" s="172"/>
      <c r="F604" s="172"/>
      <c r="G604" s="172"/>
      <c r="H604" s="167"/>
      <c r="I604" s="188"/>
    </row>
    <row r="605" spans="1:9" ht="45" hidden="1" customHeight="1">
      <c r="A605" s="9" t="s">
        <v>307</v>
      </c>
      <c r="B605" s="31" t="s">
        <v>308</v>
      </c>
      <c r="C605" s="188"/>
      <c r="D605" s="207"/>
      <c r="E605" s="207"/>
      <c r="F605" s="207"/>
      <c r="G605" s="207"/>
      <c r="H605" s="167"/>
      <c r="I605" s="188"/>
    </row>
    <row r="606" spans="1:9" ht="60" hidden="1" customHeight="1">
      <c r="A606" s="6" t="s">
        <v>310</v>
      </c>
      <c r="B606" s="32" t="s">
        <v>1180</v>
      </c>
      <c r="C606" s="183"/>
      <c r="D606" s="172"/>
      <c r="E606" s="172"/>
      <c r="F606" s="172"/>
      <c r="G606" s="172"/>
      <c r="H606" s="167"/>
      <c r="I606" s="188"/>
    </row>
    <row r="607" spans="1:9" ht="15" hidden="1" customHeight="1">
      <c r="A607" s="6"/>
      <c r="B607" s="32" t="s">
        <v>1144</v>
      </c>
      <c r="C607" s="183" t="s">
        <v>8</v>
      </c>
      <c r="D607" s="172"/>
      <c r="E607" s="172"/>
      <c r="F607" s="172"/>
      <c r="G607" s="172"/>
      <c r="H607" s="167"/>
      <c r="I607" s="188"/>
    </row>
    <row r="608" spans="1:9" ht="15" hidden="1" customHeight="1">
      <c r="A608" s="6"/>
      <c r="B608" s="32" t="s">
        <v>1145</v>
      </c>
      <c r="C608" s="183" t="s">
        <v>8</v>
      </c>
      <c r="D608" s="172"/>
      <c r="E608" s="172"/>
      <c r="F608" s="172"/>
      <c r="G608" s="172"/>
      <c r="H608" s="167"/>
      <c r="I608" s="188"/>
    </row>
    <row r="609" spans="1:9" ht="15" hidden="1" customHeight="1">
      <c r="A609" s="6"/>
      <c r="B609" s="32" t="s">
        <v>1146</v>
      </c>
      <c r="C609" s="183" t="s">
        <v>8</v>
      </c>
      <c r="D609" s="172"/>
      <c r="E609" s="172"/>
      <c r="F609" s="172"/>
      <c r="G609" s="172"/>
      <c r="H609" s="167"/>
      <c r="I609" s="188"/>
    </row>
    <row r="610" spans="1:9" ht="45" hidden="1" customHeight="1">
      <c r="A610" s="6" t="s">
        <v>315</v>
      </c>
      <c r="B610" s="32" t="s">
        <v>1181</v>
      </c>
      <c r="C610" s="183" t="s">
        <v>8</v>
      </c>
      <c r="D610" s="172"/>
      <c r="E610" s="172"/>
      <c r="F610" s="172"/>
      <c r="G610" s="172"/>
      <c r="H610" s="167"/>
      <c r="I610" s="188"/>
    </row>
    <row r="611" spans="1:9" ht="15" hidden="1" customHeight="1">
      <c r="A611" s="6"/>
      <c r="B611" s="32" t="s">
        <v>1182</v>
      </c>
      <c r="C611" s="183" t="s">
        <v>8</v>
      </c>
      <c r="D611" s="172"/>
      <c r="E611" s="172"/>
      <c r="F611" s="172"/>
      <c r="G611" s="172"/>
      <c r="H611" s="167"/>
      <c r="I611" s="188"/>
    </row>
    <row r="612" spans="1:9" ht="15" hidden="1" customHeight="1">
      <c r="A612" s="6"/>
      <c r="B612" s="32" t="s">
        <v>1183</v>
      </c>
      <c r="C612" s="183" t="s">
        <v>8</v>
      </c>
      <c r="D612" s="172"/>
      <c r="E612" s="172"/>
      <c r="F612" s="172"/>
      <c r="G612" s="172"/>
      <c r="H612" s="167"/>
      <c r="I612" s="188"/>
    </row>
    <row r="613" spans="1:9" ht="75" hidden="1" customHeight="1">
      <c r="A613" s="6" t="s">
        <v>1017</v>
      </c>
      <c r="B613" s="32" t="s">
        <v>1184</v>
      </c>
      <c r="C613" s="183" t="s">
        <v>8</v>
      </c>
      <c r="D613" s="172"/>
      <c r="E613" s="172"/>
      <c r="F613" s="172"/>
      <c r="G613" s="172"/>
      <c r="H613" s="167"/>
      <c r="I613" s="188"/>
    </row>
    <row r="614" spans="1:9" ht="90" hidden="1" customHeight="1">
      <c r="A614" s="6" t="s">
        <v>1185</v>
      </c>
      <c r="B614" s="32" t="s">
        <v>1186</v>
      </c>
      <c r="C614" s="183" t="s">
        <v>8</v>
      </c>
      <c r="D614" s="172"/>
      <c r="E614" s="172"/>
      <c r="F614" s="172"/>
      <c r="G614" s="172"/>
      <c r="H614" s="167"/>
      <c r="I614" s="188"/>
    </row>
    <row r="615" spans="1:9" ht="60" hidden="1" customHeight="1">
      <c r="A615" s="6" t="s">
        <v>1187</v>
      </c>
      <c r="B615" s="32" t="s">
        <v>1188</v>
      </c>
      <c r="C615" s="183" t="s">
        <v>8</v>
      </c>
      <c r="D615" s="172"/>
      <c r="E615" s="172"/>
      <c r="F615" s="172"/>
      <c r="G615" s="172"/>
      <c r="H615" s="167"/>
      <c r="I615" s="188"/>
    </row>
    <row r="616" spans="1:9" ht="75" hidden="1" customHeight="1">
      <c r="A616" s="6" t="s">
        <v>1189</v>
      </c>
      <c r="B616" s="32" t="s">
        <v>1190</v>
      </c>
      <c r="C616" s="183" t="s">
        <v>8</v>
      </c>
      <c r="D616" s="172"/>
      <c r="E616" s="172"/>
      <c r="F616" s="172"/>
      <c r="G616" s="172"/>
      <c r="H616" s="167"/>
      <c r="I616" s="188"/>
    </row>
    <row r="617" spans="1:9" ht="60" hidden="1" customHeight="1">
      <c r="A617" s="9" t="s">
        <v>322</v>
      </c>
      <c r="B617" s="31" t="s">
        <v>323</v>
      </c>
      <c r="C617" s="188"/>
      <c r="D617" s="207"/>
      <c r="E617" s="207"/>
      <c r="F617" s="207"/>
      <c r="G617" s="207"/>
      <c r="H617" s="167"/>
      <c r="I617" s="188"/>
    </row>
    <row r="618" spans="1:9" ht="45" hidden="1" customHeight="1">
      <c r="A618" s="6" t="s">
        <v>324</v>
      </c>
      <c r="B618" s="32" t="s">
        <v>1191</v>
      </c>
      <c r="C618" s="226" t="s">
        <v>8</v>
      </c>
      <c r="D618" s="172"/>
      <c r="E618" s="172"/>
      <c r="F618" s="172"/>
      <c r="G618" s="172"/>
      <c r="H618" s="167"/>
      <c r="I618" s="188"/>
    </row>
    <row r="619" spans="1:9" ht="60" hidden="1" customHeight="1">
      <c r="A619" s="9" t="s">
        <v>341</v>
      </c>
      <c r="B619" s="31" t="s">
        <v>342</v>
      </c>
      <c r="C619" s="188"/>
      <c r="D619" s="207"/>
      <c r="E619" s="207"/>
      <c r="F619" s="207"/>
      <c r="G619" s="207"/>
      <c r="H619" s="167"/>
      <c r="I619" s="188"/>
    </row>
    <row r="620" spans="1:9" ht="75" hidden="1" customHeight="1">
      <c r="A620" s="6" t="s">
        <v>344</v>
      </c>
      <c r="B620" s="32" t="s">
        <v>1192</v>
      </c>
      <c r="C620" s="226" t="s">
        <v>8</v>
      </c>
      <c r="D620" s="172"/>
      <c r="E620" s="172"/>
      <c r="F620" s="172"/>
      <c r="G620" s="172"/>
      <c r="H620" s="167"/>
      <c r="I620" s="188"/>
    </row>
    <row r="621" spans="1:9" ht="75" hidden="1" customHeight="1">
      <c r="A621" s="6" t="s">
        <v>359</v>
      </c>
      <c r="B621" s="32" t="s">
        <v>1193</v>
      </c>
      <c r="C621" s="226" t="s">
        <v>851</v>
      </c>
      <c r="D621" s="172"/>
      <c r="E621" s="172"/>
      <c r="F621" s="172"/>
      <c r="G621" s="172"/>
      <c r="H621" s="167"/>
      <c r="I621" s="188"/>
    </row>
    <row r="622" spans="1:9" ht="60" hidden="1" customHeight="1">
      <c r="A622" s="86" t="s">
        <v>407</v>
      </c>
      <c r="B622" s="87" t="s">
        <v>380</v>
      </c>
      <c r="C622" s="164"/>
      <c r="D622" s="208"/>
      <c r="E622" s="208"/>
      <c r="F622" s="208"/>
      <c r="G622" s="208"/>
      <c r="H622" s="167"/>
      <c r="I622" s="188"/>
    </row>
    <row r="623" spans="1:9" ht="75" hidden="1" customHeight="1">
      <c r="A623" s="11" t="s">
        <v>408</v>
      </c>
      <c r="B623" s="60" t="s">
        <v>1194</v>
      </c>
      <c r="C623" s="226" t="s">
        <v>8</v>
      </c>
      <c r="D623" s="208"/>
      <c r="E623" s="208"/>
      <c r="F623" s="208"/>
      <c r="G623" s="208"/>
      <c r="H623" s="167"/>
      <c r="I623" s="188"/>
    </row>
    <row r="624" spans="1:9" ht="120" hidden="1" customHeight="1">
      <c r="A624" s="11" t="s">
        <v>1025</v>
      </c>
      <c r="B624" s="60" t="s">
        <v>1195</v>
      </c>
      <c r="C624" s="226" t="s">
        <v>8</v>
      </c>
      <c r="D624" s="208"/>
      <c r="E624" s="208"/>
      <c r="F624" s="208"/>
      <c r="G624" s="208"/>
      <c r="H624" s="167"/>
      <c r="I624" s="188"/>
    </row>
    <row r="625" spans="1:9" ht="60" hidden="1" customHeight="1">
      <c r="A625" s="86" t="s">
        <v>386</v>
      </c>
      <c r="B625" s="87" t="s">
        <v>387</v>
      </c>
      <c r="C625" s="226"/>
      <c r="D625" s="208"/>
      <c r="E625" s="208"/>
      <c r="F625" s="208"/>
      <c r="G625" s="208"/>
      <c r="H625" s="167"/>
      <c r="I625" s="188"/>
    </row>
    <row r="626" spans="1:9" ht="60" hidden="1" customHeight="1">
      <c r="A626" s="11" t="s">
        <v>389</v>
      </c>
      <c r="B626" s="60" t="s">
        <v>1196</v>
      </c>
      <c r="C626" s="226" t="s">
        <v>8</v>
      </c>
      <c r="D626" s="208"/>
      <c r="E626" s="208"/>
      <c r="F626" s="208"/>
      <c r="G626" s="208"/>
      <c r="H626" s="167"/>
      <c r="I626" s="188"/>
    </row>
    <row r="627" spans="1:9" ht="15" hidden="1" customHeight="1">
      <c r="A627" s="11"/>
      <c r="B627" s="60" t="s">
        <v>1197</v>
      </c>
      <c r="C627" s="226" t="s">
        <v>8</v>
      </c>
      <c r="D627" s="208"/>
      <c r="E627" s="208"/>
      <c r="F627" s="208"/>
      <c r="G627" s="208"/>
      <c r="H627" s="167"/>
      <c r="I627" s="188"/>
    </row>
    <row r="628" spans="1:9" ht="15" hidden="1" customHeight="1">
      <c r="A628" s="250" t="s">
        <v>656</v>
      </c>
      <c r="B628" s="250"/>
      <c r="C628" s="250"/>
      <c r="D628" s="250"/>
      <c r="E628" s="250"/>
      <c r="F628" s="250"/>
      <c r="G628" s="188"/>
      <c r="H628" s="188"/>
      <c r="I628" s="188"/>
    </row>
    <row r="629" spans="1:9" ht="30" hidden="1" customHeight="1">
      <c r="A629" s="9" t="s">
        <v>658</v>
      </c>
      <c r="B629" s="31" t="s">
        <v>657</v>
      </c>
      <c r="C629" s="188"/>
      <c r="D629" s="207"/>
      <c r="E629" s="207"/>
      <c r="F629" s="207"/>
      <c r="G629" s="188"/>
      <c r="H629" s="188"/>
      <c r="I629" s="188"/>
    </row>
    <row r="630" spans="1:9" ht="60" hidden="1" customHeight="1">
      <c r="A630" s="11" t="s">
        <v>662</v>
      </c>
      <c r="B630" s="60" t="s">
        <v>930</v>
      </c>
      <c r="C630" s="226" t="s">
        <v>8</v>
      </c>
      <c r="D630" s="208"/>
      <c r="E630" s="208"/>
      <c r="F630" s="208"/>
      <c r="G630" s="188"/>
      <c r="H630" s="188"/>
      <c r="I630" s="188"/>
    </row>
    <row r="631" spans="1:9" ht="75" hidden="1" customHeight="1">
      <c r="A631" s="11" t="s">
        <v>663</v>
      </c>
      <c r="B631" s="70" t="s">
        <v>1030</v>
      </c>
      <c r="C631" s="226" t="s">
        <v>8</v>
      </c>
      <c r="D631" s="208" t="str">
        <f>IF(ISERR('Дополнительное (взрослых)'!E13),"-",'Дополнительное (взрослых)'!E13)</f>
        <v>-</v>
      </c>
      <c r="E631" s="208" t="str">
        <f>IF(ISERR('Дополнительное (взрослых)'!F13),"-",'Дополнительное (взрослых)'!F13)</f>
        <v>-</v>
      </c>
      <c r="F631" s="208" t="str">
        <f>IF(ISERR('Дополнительное (взрослых)'!G13),"-",'Дополнительное (взрослых)'!G13)</f>
        <v>-</v>
      </c>
      <c r="G631" s="188"/>
      <c r="H631" s="188"/>
      <c r="I631" s="188"/>
    </row>
    <row r="632" spans="1:9" ht="45" hidden="1" customHeight="1">
      <c r="A632" s="65" t="s">
        <v>673</v>
      </c>
      <c r="B632" s="66" t="s">
        <v>674</v>
      </c>
      <c r="C632" s="235" t="s">
        <v>8</v>
      </c>
      <c r="D632" s="172">
        <f>IF(ISERR('Дополнительное (взрослых)'!E22),"-",'Дополнительное (взрослых)'!E22)</f>
        <v>18.897240602760178</v>
      </c>
      <c r="E632" s="172">
        <f>IF(ISERR('Дополнительное (взрослых)'!F22),"-",'Дополнительное (взрослых)'!F22)</f>
        <v>18.897240602760178</v>
      </c>
      <c r="F632" s="172" t="str">
        <f>IF(ISERR('Дополнительное (взрослых)'!G22),"-",'Дополнительное (взрослых)'!G22)</f>
        <v>-</v>
      </c>
      <c r="G632" s="188"/>
      <c r="H632" s="188"/>
      <c r="I632" s="188"/>
    </row>
    <row r="633" spans="1:9" ht="30" hidden="1" customHeight="1">
      <c r="A633" s="9" t="s">
        <v>679</v>
      </c>
      <c r="B633" s="31" t="s">
        <v>680</v>
      </c>
      <c r="C633" s="183"/>
      <c r="D633" s="207"/>
      <c r="E633" s="207"/>
      <c r="F633" s="207"/>
      <c r="G633" s="188"/>
      <c r="H633" s="188"/>
      <c r="I633" s="188"/>
    </row>
    <row r="634" spans="1:9" ht="60" hidden="1" customHeight="1">
      <c r="A634" s="65" t="s">
        <v>682</v>
      </c>
      <c r="B634" s="66" t="s">
        <v>681</v>
      </c>
      <c r="C634" s="235" t="s">
        <v>8</v>
      </c>
      <c r="D634" s="172">
        <f>IF(ISERR('Дополнительное (взрослых)'!E26),"-",'Дополнительное (взрослых)'!E26)</f>
        <v>3.3354544928638132</v>
      </c>
      <c r="E634" s="172">
        <f>IF(ISERR('Дополнительное (взрослых)'!F26),"-",'Дополнительное (взрослых)'!F26)</f>
        <v>3.3354544928638132</v>
      </c>
      <c r="F634" s="172" t="str">
        <f>IF(ISERR('Дополнительное (взрослых)'!G26),"-",'Дополнительное (взрослых)'!G26)</f>
        <v>-</v>
      </c>
      <c r="G634" s="188"/>
      <c r="H634" s="188"/>
      <c r="I634" s="188"/>
    </row>
    <row r="635" spans="1:9" ht="45" hidden="1" customHeight="1">
      <c r="A635" s="9" t="s">
        <v>686</v>
      </c>
      <c r="B635" s="31" t="s">
        <v>687</v>
      </c>
      <c r="C635" s="188"/>
      <c r="D635" s="207"/>
      <c r="E635" s="207"/>
      <c r="F635" s="207"/>
      <c r="G635" s="188"/>
      <c r="H635" s="188"/>
      <c r="I635" s="188"/>
    </row>
    <row r="636" spans="1:9" ht="75" hidden="1" customHeight="1">
      <c r="A636" s="11" t="s">
        <v>688</v>
      </c>
      <c r="B636" s="60" t="s">
        <v>689</v>
      </c>
      <c r="C636" s="226"/>
      <c r="D636" s="208"/>
      <c r="E636" s="208"/>
      <c r="F636" s="208"/>
      <c r="G636" s="188"/>
      <c r="H636" s="188"/>
      <c r="I636" s="188"/>
    </row>
    <row r="637" spans="1:9" ht="15" hidden="1" customHeight="1">
      <c r="A637" s="11"/>
      <c r="B637" s="60" t="s">
        <v>931</v>
      </c>
      <c r="C637" s="226" t="s">
        <v>8</v>
      </c>
      <c r="D637" s="208"/>
      <c r="E637" s="208"/>
      <c r="F637" s="208"/>
      <c r="G637" s="188"/>
      <c r="H637" s="188"/>
      <c r="I637" s="188"/>
    </row>
    <row r="638" spans="1:9" ht="15" hidden="1" customHeight="1">
      <c r="A638" s="11"/>
      <c r="B638" s="60" t="s">
        <v>932</v>
      </c>
      <c r="C638" s="226" t="s">
        <v>8</v>
      </c>
      <c r="D638" s="208"/>
      <c r="E638" s="208"/>
      <c r="F638" s="208"/>
      <c r="G638" s="188"/>
      <c r="H638" s="188"/>
      <c r="I638" s="188"/>
    </row>
    <row r="639" spans="1:9" ht="60" hidden="1" customHeight="1">
      <c r="A639" s="86" t="s">
        <v>693</v>
      </c>
      <c r="B639" s="87" t="s">
        <v>694</v>
      </c>
      <c r="C639" s="226"/>
      <c r="D639" s="208"/>
      <c r="E639" s="208"/>
      <c r="F639" s="208"/>
      <c r="G639" s="188"/>
      <c r="H639" s="188"/>
      <c r="I639" s="188"/>
    </row>
    <row r="640" spans="1:9" ht="60" hidden="1" customHeight="1">
      <c r="A640" s="11" t="s">
        <v>696</v>
      </c>
      <c r="B640" s="60" t="s">
        <v>933</v>
      </c>
      <c r="C640" s="226" t="s">
        <v>8</v>
      </c>
      <c r="D640" s="208"/>
      <c r="E640" s="208"/>
      <c r="F640" s="208"/>
      <c r="G640" s="188"/>
      <c r="H640" s="188"/>
      <c r="I640" s="188"/>
    </row>
    <row r="641" spans="1:9" ht="45" hidden="1" customHeight="1">
      <c r="A641" s="11" t="s">
        <v>701</v>
      </c>
      <c r="B641" s="60" t="s">
        <v>700</v>
      </c>
      <c r="C641" s="226"/>
      <c r="D641" s="208"/>
      <c r="E641" s="208"/>
      <c r="F641" s="208"/>
      <c r="G641" s="188"/>
      <c r="H641" s="188"/>
      <c r="I641" s="188"/>
    </row>
    <row r="642" spans="1:9" ht="15" hidden="1" customHeight="1">
      <c r="A642" s="11"/>
      <c r="B642" s="60" t="s">
        <v>934</v>
      </c>
      <c r="C642" s="226" t="s">
        <v>850</v>
      </c>
      <c r="D642" s="208"/>
      <c r="E642" s="208"/>
      <c r="F642" s="208"/>
      <c r="G642" s="188"/>
      <c r="H642" s="188"/>
      <c r="I642" s="188"/>
    </row>
    <row r="643" spans="1:9" ht="15" hidden="1" customHeight="1">
      <c r="A643" s="11"/>
      <c r="B643" s="60" t="s">
        <v>935</v>
      </c>
      <c r="C643" s="226" t="s">
        <v>850</v>
      </c>
      <c r="D643" s="208"/>
      <c r="E643" s="208"/>
      <c r="F643" s="208"/>
      <c r="G643" s="188"/>
      <c r="H643" s="188"/>
      <c r="I643" s="188"/>
    </row>
    <row r="644" spans="1:9" ht="60" hidden="1" customHeight="1">
      <c r="A644" s="86" t="s">
        <v>705</v>
      </c>
      <c r="B644" s="87" t="s">
        <v>706</v>
      </c>
      <c r="C644" s="164"/>
      <c r="D644" s="208"/>
      <c r="E644" s="208"/>
      <c r="F644" s="208"/>
      <c r="G644" s="188"/>
      <c r="H644" s="188"/>
      <c r="I644" s="188"/>
    </row>
    <row r="645" spans="1:9" ht="75" hidden="1" customHeight="1">
      <c r="A645" s="11" t="s">
        <v>708</v>
      </c>
      <c r="B645" s="60" t="s">
        <v>707</v>
      </c>
      <c r="C645" s="226"/>
      <c r="D645" s="208"/>
      <c r="E645" s="208"/>
      <c r="F645" s="208"/>
      <c r="G645" s="188"/>
      <c r="H645" s="188"/>
      <c r="I645" s="188"/>
    </row>
    <row r="646" spans="1:9" ht="15" hidden="1" customHeight="1">
      <c r="A646" s="11"/>
      <c r="B646" s="60" t="s">
        <v>936</v>
      </c>
      <c r="C646" s="226" t="s">
        <v>8</v>
      </c>
      <c r="D646" s="208"/>
      <c r="E646" s="208"/>
      <c r="F646" s="208"/>
      <c r="G646" s="188"/>
      <c r="H646" s="188"/>
      <c r="I646" s="188"/>
    </row>
    <row r="647" spans="1:9" ht="15" hidden="1" customHeight="1">
      <c r="A647" s="11"/>
      <c r="B647" s="60" t="s">
        <v>937</v>
      </c>
      <c r="C647" s="226" t="s">
        <v>8</v>
      </c>
      <c r="D647" s="208"/>
      <c r="E647" s="208"/>
      <c r="F647" s="208"/>
      <c r="G647" s="188"/>
      <c r="H647" s="188"/>
      <c r="I647" s="188"/>
    </row>
    <row r="648" spans="1:9" ht="15" hidden="1" customHeight="1">
      <c r="A648" s="11"/>
      <c r="B648" s="60" t="s">
        <v>938</v>
      </c>
      <c r="C648" s="226" t="s">
        <v>8</v>
      </c>
      <c r="D648" s="208"/>
      <c r="E648" s="208"/>
      <c r="F648" s="208"/>
      <c r="G648" s="188"/>
      <c r="H648" s="188"/>
      <c r="I648" s="188"/>
    </row>
    <row r="649" spans="1:9" ht="30" hidden="1" customHeight="1">
      <c r="A649" s="86" t="s">
        <v>716</v>
      </c>
      <c r="B649" s="87" t="s">
        <v>717</v>
      </c>
      <c r="C649" s="164"/>
      <c r="D649" s="208"/>
      <c r="E649" s="208"/>
      <c r="F649" s="208"/>
      <c r="G649" s="188"/>
      <c r="H649" s="188"/>
      <c r="I649" s="188"/>
    </row>
    <row r="650" spans="1:9" ht="45" hidden="1" customHeight="1">
      <c r="A650" s="11" t="s">
        <v>719</v>
      </c>
      <c r="B650" s="60" t="s">
        <v>939</v>
      </c>
      <c r="C650" s="226" t="s">
        <v>8</v>
      </c>
      <c r="D650" s="208"/>
      <c r="E650" s="208"/>
      <c r="F650" s="208"/>
      <c r="G650" s="188"/>
      <c r="H650" s="188"/>
      <c r="I650" s="188"/>
    </row>
    <row r="651" spans="1:9" ht="45" hidden="1" customHeight="1">
      <c r="A651" s="86" t="s">
        <v>722</v>
      </c>
      <c r="B651" s="87" t="s">
        <v>723</v>
      </c>
      <c r="C651" s="164"/>
      <c r="D651" s="208"/>
      <c r="E651" s="208"/>
      <c r="F651" s="208"/>
      <c r="G651" s="188"/>
      <c r="H651" s="188"/>
      <c r="I651" s="188"/>
    </row>
    <row r="652" spans="1:9" ht="45" hidden="1" customHeight="1">
      <c r="A652" s="11" t="s">
        <v>725</v>
      </c>
      <c r="B652" s="60" t="s">
        <v>940</v>
      </c>
      <c r="C652" s="226" t="s">
        <v>8</v>
      </c>
      <c r="D652" s="208"/>
      <c r="E652" s="208"/>
      <c r="F652" s="208"/>
      <c r="G652" s="188"/>
      <c r="H652" s="188"/>
      <c r="I652" s="188"/>
    </row>
    <row r="653" spans="1:9" ht="45" hidden="1" customHeight="1">
      <c r="A653" s="86" t="s">
        <v>728</v>
      </c>
      <c r="B653" s="87" t="s">
        <v>729</v>
      </c>
      <c r="C653" s="164"/>
      <c r="D653" s="208"/>
      <c r="E653" s="208"/>
      <c r="F653" s="208"/>
      <c r="G653" s="188"/>
      <c r="H653" s="188"/>
      <c r="I653" s="188"/>
    </row>
    <row r="654" spans="1:9" ht="45" hidden="1" customHeight="1">
      <c r="A654" s="11" t="s">
        <v>730</v>
      </c>
      <c r="B654" s="60" t="s">
        <v>865</v>
      </c>
      <c r="C654" s="226"/>
      <c r="D654" s="208"/>
      <c r="E654" s="208"/>
      <c r="F654" s="208"/>
      <c r="G654" s="188"/>
      <c r="H654" s="188"/>
      <c r="I654" s="188"/>
    </row>
    <row r="655" spans="1:9" ht="15" hidden="1" customHeight="1">
      <c r="A655" s="78"/>
      <c r="B655" s="60" t="s">
        <v>941</v>
      </c>
      <c r="C655" s="226" t="s">
        <v>8</v>
      </c>
      <c r="D655" s="208"/>
      <c r="E655" s="208"/>
      <c r="F655" s="208"/>
      <c r="G655" s="188"/>
      <c r="H655" s="188"/>
      <c r="I655" s="188"/>
    </row>
    <row r="656" spans="1:9" ht="15" hidden="1" customHeight="1">
      <c r="A656" s="78"/>
      <c r="B656" s="60" t="s">
        <v>942</v>
      </c>
      <c r="C656" s="226" t="s">
        <v>8</v>
      </c>
      <c r="D656" s="208"/>
      <c r="E656" s="208"/>
      <c r="F656" s="208"/>
      <c r="G656" s="188"/>
      <c r="H656" s="188"/>
      <c r="I656" s="188"/>
    </row>
    <row r="657" spans="1:9" ht="30" hidden="1" customHeight="1">
      <c r="A657" s="86" t="s">
        <v>735</v>
      </c>
      <c r="B657" s="87" t="s">
        <v>736</v>
      </c>
      <c r="C657" s="164"/>
      <c r="D657" s="208"/>
      <c r="E657" s="208"/>
      <c r="F657" s="208"/>
      <c r="G657" s="188"/>
      <c r="H657" s="188"/>
      <c r="I657" s="188"/>
    </row>
    <row r="658" spans="1:9" ht="60" hidden="1" customHeight="1">
      <c r="A658" s="11" t="s">
        <v>738</v>
      </c>
      <c r="B658" s="60" t="s">
        <v>943</v>
      </c>
      <c r="C658" s="226" t="s">
        <v>8</v>
      </c>
      <c r="D658" s="208"/>
      <c r="E658" s="208"/>
      <c r="F658" s="208"/>
      <c r="G658" s="188"/>
      <c r="H658" s="188"/>
      <c r="I658" s="188"/>
    </row>
    <row r="659" spans="1:9" ht="15" hidden="1" customHeight="1">
      <c r="A659" s="250" t="s">
        <v>741</v>
      </c>
      <c r="B659" s="250"/>
      <c r="C659" s="250"/>
      <c r="D659" s="250"/>
      <c r="E659" s="250"/>
      <c r="F659" s="250"/>
      <c r="G659" s="188"/>
      <c r="H659" s="188"/>
      <c r="I659" s="188"/>
    </row>
    <row r="660" spans="1:9" ht="15" hidden="1" customHeight="1">
      <c r="A660" s="250" t="s">
        <v>742</v>
      </c>
      <c r="B660" s="250"/>
      <c r="C660" s="250"/>
      <c r="D660" s="250"/>
      <c r="E660" s="250"/>
      <c r="F660" s="250"/>
      <c r="G660" s="188"/>
      <c r="H660" s="188"/>
      <c r="I660" s="188"/>
    </row>
    <row r="661" spans="1:9" ht="30" hidden="1" customHeight="1">
      <c r="A661" s="9" t="s">
        <v>743</v>
      </c>
      <c r="B661" s="31" t="s">
        <v>815</v>
      </c>
      <c r="C661" s="188"/>
      <c r="D661" s="207"/>
      <c r="E661" s="207"/>
      <c r="F661" s="207"/>
      <c r="G661" s="188"/>
      <c r="H661" s="188"/>
      <c r="I661" s="188"/>
    </row>
    <row r="662" spans="1:9" ht="75" hidden="1" customHeight="1">
      <c r="A662" s="65" t="s">
        <v>749</v>
      </c>
      <c r="B662" s="66" t="s">
        <v>744</v>
      </c>
      <c r="C662" s="235" t="s">
        <v>866</v>
      </c>
      <c r="D662" s="172">
        <f>IF(ISERR('Профессиональное обучение'!E10),"-",'Профессиональное обучение'!E10)</f>
        <v>7.5650000000000004</v>
      </c>
      <c r="E662" s="172">
        <f>IF(ISERR('Профессиональное обучение'!F10),"-",'Профессиональное обучение'!F10)</f>
        <v>10.718</v>
      </c>
      <c r="F662" s="172">
        <f>IF(ISERR('Профессиональное обучение'!G10),"-",'Профессиональное обучение'!G10)</f>
        <v>0</v>
      </c>
      <c r="G662" s="188"/>
      <c r="H662" s="188"/>
      <c r="I662" s="188"/>
    </row>
    <row r="663" spans="1:9" ht="60" hidden="1" customHeight="1">
      <c r="A663" s="65" t="s">
        <v>750</v>
      </c>
      <c r="B663" s="66" t="s">
        <v>748</v>
      </c>
      <c r="C663" s="235"/>
      <c r="D663" s="209"/>
      <c r="E663" s="209"/>
      <c r="F663" s="209"/>
      <c r="G663" s="188"/>
      <c r="H663" s="188"/>
      <c r="I663" s="188"/>
    </row>
    <row r="664" spans="1:9" ht="15" hidden="1" customHeight="1">
      <c r="A664" s="65"/>
      <c r="B664" s="66" t="s">
        <v>65</v>
      </c>
      <c r="C664" s="235" t="s">
        <v>866</v>
      </c>
      <c r="D664" s="172">
        <f>IF(ISERR('Профессиональное обучение'!E13),"-",'Профессиональное обучение'!E13)</f>
        <v>62.401000000000003</v>
      </c>
      <c r="E664" s="172">
        <f>IF(ISERR('Профессиональное обучение'!F13),"-",'Профессиональное обучение'!F13)</f>
        <v>62.401000000000003</v>
      </c>
      <c r="F664" s="172">
        <f>IF(ISERR('Профессиональное обучение'!G13),"-",'Профессиональное обучение'!G13)</f>
        <v>0</v>
      </c>
      <c r="G664" s="188"/>
      <c r="H664" s="188"/>
      <c r="I664" s="188"/>
    </row>
    <row r="665" spans="1:9" ht="30" hidden="1" customHeight="1">
      <c r="A665" s="65"/>
      <c r="B665" s="66" t="s">
        <v>867</v>
      </c>
      <c r="C665" s="235" t="s">
        <v>866</v>
      </c>
      <c r="D665" s="172">
        <f>IF(ISERR('Профессиональное обучение'!E14),"-",'Профессиональное обучение'!E14)</f>
        <v>15.874000000000001</v>
      </c>
      <c r="E665" s="172">
        <f>IF(ISERR('Профессиональное обучение'!F14),"-",'Профессиональное обучение'!F14)</f>
        <v>15.874000000000001</v>
      </c>
      <c r="F665" s="172">
        <f>IF(ISERR('Профессиональное обучение'!G14),"-",'Профессиональное обучение'!G14)</f>
        <v>0</v>
      </c>
      <c r="G665" s="188"/>
      <c r="H665" s="188"/>
      <c r="I665" s="188"/>
    </row>
    <row r="666" spans="1:9" ht="15" hidden="1" customHeight="1">
      <c r="A666" s="70"/>
      <c r="B666" s="66" t="s">
        <v>868</v>
      </c>
      <c r="C666" s="235" t="s">
        <v>866</v>
      </c>
      <c r="D666" s="172">
        <f>IF(ISERR('Профессиональное обучение'!E15),"-",'Профессиональное обучение'!E15)</f>
        <v>10.478999999999999</v>
      </c>
      <c r="E666" s="172">
        <f>IF(ISERR('Профессиональное обучение'!F15),"-",'Профессиональное обучение'!F15)</f>
        <v>10.478999999999999</v>
      </c>
      <c r="F666" s="172">
        <f>IF(ISERR('Профессиональное обучение'!G15),"-",'Профессиональное обучение'!G15)</f>
        <v>0</v>
      </c>
      <c r="G666" s="188"/>
      <c r="H666" s="188"/>
      <c r="I666" s="188"/>
    </row>
    <row r="667" spans="1:9" ht="15" hidden="1" customHeight="1">
      <c r="A667" s="70"/>
      <c r="B667" s="66" t="s">
        <v>869</v>
      </c>
      <c r="C667" s="235" t="s">
        <v>866</v>
      </c>
      <c r="D667" s="172">
        <f>IF(ISERR('Профессиональное обучение'!E16),"-",'Профессиональное обучение'!E16)</f>
        <v>37.991</v>
      </c>
      <c r="E667" s="172">
        <f>IF(ISERR('Профессиональное обучение'!F16),"-",'Профессиональное обучение'!F16)</f>
        <v>37.991</v>
      </c>
      <c r="F667" s="172">
        <f>IF(ISERR('Профессиональное обучение'!G16),"-",'Профессиональное обучение'!G16)</f>
        <v>0</v>
      </c>
      <c r="G667" s="188"/>
      <c r="H667" s="188"/>
      <c r="I667" s="188"/>
    </row>
    <row r="668" spans="1:9" ht="45" hidden="1" customHeight="1">
      <c r="A668" s="65" t="s">
        <v>758</v>
      </c>
      <c r="B668" s="66" t="s">
        <v>755</v>
      </c>
      <c r="C668" s="235" t="s">
        <v>8</v>
      </c>
      <c r="D668" s="172">
        <f>IF(ISERR('Профессиональное обучение'!E17),"-",'Профессиональное обучение'!E17)</f>
        <v>9.7452683888237299</v>
      </c>
      <c r="E668" s="172">
        <f>IF(ISERR('Профессиональное обучение'!F17),"-",'Профессиональное обучение'!F17)</f>
        <v>9.7452683888237299</v>
      </c>
      <c r="F668" s="172" t="str">
        <f>IF(ISERR('Профессиональное обучение'!G17),"-",'Профессиональное обучение'!G17)</f>
        <v>-</v>
      </c>
      <c r="G668" s="188"/>
      <c r="H668" s="188"/>
      <c r="I668" s="188"/>
    </row>
    <row r="669" spans="1:9" ht="30" hidden="1" customHeight="1">
      <c r="A669" s="9" t="s">
        <v>759</v>
      </c>
      <c r="B669" s="31" t="s">
        <v>760</v>
      </c>
      <c r="C669" s="183"/>
      <c r="D669" s="207"/>
      <c r="E669" s="207"/>
      <c r="F669" s="207"/>
      <c r="G669" s="188"/>
      <c r="H669" s="188"/>
      <c r="I669" s="188"/>
    </row>
    <row r="670" spans="1:9" ht="60" hidden="1" customHeight="1">
      <c r="A670" s="65" t="s">
        <v>762</v>
      </c>
      <c r="B670" s="66" t="s">
        <v>761</v>
      </c>
      <c r="C670" s="235" t="s">
        <v>8</v>
      </c>
      <c r="D670" s="172">
        <f>IF(ISERR('Профессиональное обучение'!E21),"-",'Профессиональное обучение'!E21)</f>
        <v>40.691553101989207</v>
      </c>
      <c r="E670" s="172">
        <f>IF(ISERR('Профессиональное обучение'!F21),"-",'Профессиональное обучение'!F21)</f>
        <v>40.691553101989207</v>
      </c>
      <c r="F670" s="172" t="str">
        <f>IF(ISERR('Профессиональное обучение'!G21),"-",'Профессиональное обучение'!G21)</f>
        <v>-</v>
      </c>
      <c r="G670" s="188"/>
      <c r="H670" s="188"/>
      <c r="I670" s="188"/>
    </row>
    <row r="671" spans="1:9" ht="45" hidden="1" customHeight="1">
      <c r="A671" s="86" t="s">
        <v>766</v>
      </c>
      <c r="B671" s="87" t="s">
        <v>767</v>
      </c>
      <c r="C671" s="164"/>
      <c r="D671" s="208"/>
      <c r="E671" s="208"/>
      <c r="F671" s="208"/>
      <c r="G671" s="188"/>
      <c r="H671" s="188"/>
      <c r="I671" s="188"/>
    </row>
    <row r="672" spans="1:9" ht="75" hidden="1" customHeight="1">
      <c r="A672" s="11" t="s">
        <v>769</v>
      </c>
      <c r="B672" s="60" t="s">
        <v>944</v>
      </c>
      <c r="C672" s="226" t="s">
        <v>8</v>
      </c>
      <c r="D672" s="208"/>
      <c r="E672" s="208"/>
      <c r="F672" s="208"/>
      <c r="G672" s="188"/>
      <c r="H672" s="188"/>
      <c r="I672" s="188"/>
    </row>
    <row r="673" spans="1:9" ht="45" hidden="1" customHeight="1">
      <c r="A673" s="86" t="s">
        <v>772</v>
      </c>
      <c r="B673" s="87" t="s">
        <v>773</v>
      </c>
      <c r="C673" s="226"/>
      <c r="D673" s="208"/>
      <c r="E673" s="208"/>
      <c r="F673" s="208"/>
      <c r="G673" s="188"/>
      <c r="H673" s="188"/>
      <c r="I673" s="188"/>
    </row>
    <row r="674" spans="1:9" ht="60" hidden="1" customHeight="1">
      <c r="A674" s="11" t="s">
        <v>775</v>
      </c>
      <c r="B674" s="60" t="s">
        <v>945</v>
      </c>
      <c r="C674" s="226" t="s">
        <v>8</v>
      </c>
      <c r="D674" s="208"/>
      <c r="E674" s="208"/>
      <c r="F674" s="208"/>
      <c r="G674" s="188"/>
      <c r="H674" s="188"/>
      <c r="I674" s="188"/>
    </row>
    <row r="675" spans="1:9" ht="30" hidden="1" customHeight="1">
      <c r="A675" s="86" t="s">
        <v>778</v>
      </c>
      <c r="B675" s="87" t="s">
        <v>779</v>
      </c>
      <c r="C675" s="164"/>
      <c r="D675" s="208"/>
      <c r="E675" s="208"/>
      <c r="F675" s="208"/>
      <c r="G675" s="188"/>
      <c r="H675" s="188"/>
      <c r="I675" s="188"/>
    </row>
    <row r="676" spans="1:9" ht="60" hidden="1" customHeight="1">
      <c r="A676" s="67" t="s">
        <v>780</v>
      </c>
      <c r="B676" s="93" t="s">
        <v>781</v>
      </c>
      <c r="C676" s="238" t="s">
        <v>8</v>
      </c>
      <c r="D676" s="171" t="str">
        <f>IF(ISERR('Профессиональное обучение'!E33),"-",'Профессиональное обучение'!E33)</f>
        <v>-</v>
      </c>
      <c r="E676" s="171" t="str">
        <f>IF(ISERR('Профессиональное обучение'!F33),"-",'Профессиональное обучение'!F33)</f>
        <v>-</v>
      </c>
      <c r="F676" s="171" t="str">
        <f>IF(ISERR('Профессиональное обучение'!G33),"-",'Профессиональное обучение'!G33)</f>
        <v>-</v>
      </c>
      <c r="G676" s="188"/>
      <c r="H676" s="188"/>
      <c r="I676" s="188"/>
    </row>
    <row r="677" spans="1:9" ht="30" hidden="1" customHeight="1">
      <c r="A677" s="86" t="s">
        <v>788</v>
      </c>
      <c r="B677" s="87" t="s">
        <v>787</v>
      </c>
      <c r="C677" s="164"/>
      <c r="D677" s="208"/>
      <c r="E677" s="208"/>
      <c r="F677" s="208"/>
      <c r="G677" s="188"/>
      <c r="H677" s="188"/>
      <c r="I677" s="188"/>
    </row>
    <row r="678" spans="1:9" ht="60" hidden="1" customHeight="1">
      <c r="A678" s="11" t="s">
        <v>790</v>
      </c>
      <c r="B678" s="60" t="s">
        <v>946</v>
      </c>
      <c r="C678" s="226" t="s">
        <v>8</v>
      </c>
      <c r="D678" s="208"/>
      <c r="E678" s="208"/>
      <c r="F678" s="208"/>
      <c r="G678" s="188"/>
      <c r="H678" s="188"/>
      <c r="I678" s="188"/>
    </row>
    <row r="679" spans="1:9" ht="60" hidden="1" customHeight="1">
      <c r="A679" s="86" t="s">
        <v>794</v>
      </c>
      <c r="B679" s="87" t="s">
        <v>793</v>
      </c>
      <c r="C679" s="164"/>
      <c r="D679" s="208"/>
      <c r="E679" s="208"/>
      <c r="F679" s="208"/>
      <c r="G679" s="188"/>
      <c r="H679" s="188"/>
      <c r="I679" s="188"/>
    </row>
    <row r="680" spans="1:9" ht="30" hidden="1" customHeight="1">
      <c r="A680" s="11" t="s">
        <v>796</v>
      </c>
      <c r="B680" s="60" t="s">
        <v>811</v>
      </c>
      <c r="C680" s="226"/>
      <c r="D680" s="208"/>
      <c r="E680" s="208"/>
      <c r="F680" s="208"/>
      <c r="G680" s="188"/>
      <c r="H680" s="188"/>
      <c r="I680" s="188"/>
    </row>
    <row r="681" spans="1:9" ht="15" hidden="1" customHeight="1">
      <c r="A681" s="11"/>
      <c r="B681" s="60" t="s">
        <v>947</v>
      </c>
      <c r="C681" s="226" t="s">
        <v>850</v>
      </c>
      <c r="D681" s="208"/>
      <c r="E681" s="208"/>
      <c r="F681" s="208"/>
      <c r="G681" s="188"/>
      <c r="H681" s="188"/>
      <c r="I681" s="188"/>
    </row>
    <row r="682" spans="1:9" ht="15" hidden="1" customHeight="1">
      <c r="A682" s="11"/>
      <c r="B682" s="60" t="s">
        <v>937</v>
      </c>
      <c r="C682" s="226" t="s">
        <v>850</v>
      </c>
      <c r="D682" s="208"/>
      <c r="E682" s="208"/>
      <c r="F682" s="208"/>
      <c r="G682" s="188"/>
      <c r="H682" s="188"/>
      <c r="I682" s="188"/>
    </row>
    <row r="683" spans="1:9" ht="15" hidden="1" customHeight="1">
      <c r="A683" s="11"/>
      <c r="B683" s="60" t="s">
        <v>948</v>
      </c>
      <c r="C683" s="226" t="s">
        <v>850</v>
      </c>
      <c r="D683" s="208"/>
      <c r="E683" s="208"/>
      <c r="F683" s="208"/>
      <c r="G683" s="188"/>
      <c r="H683" s="188"/>
      <c r="I683" s="188"/>
    </row>
    <row r="684" spans="1:9" ht="15" hidden="1" customHeight="1">
      <c r="A684" s="11"/>
      <c r="B684" s="60" t="s">
        <v>949</v>
      </c>
      <c r="C684" s="226" t="s">
        <v>850</v>
      </c>
      <c r="D684" s="208"/>
      <c r="E684" s="208"/>
      <c r="F684" s="208"/>
      <c r="G684" s="188"/>
      <c r="H684" s="188"/>
      <c r="I684" s="188"/>
    </row>
    <row r="685" spans="1:9" ht="15" hidden="1" customHeight="1">
      <c r="A685" s="11"/>
      <c r="B685" s="60" t="s">
        <v>936</v>
      </c>
      <c r="C685" s="226" t="s">
        <v>850</v>
      </c>
      <c r="D685" s="208"/>
      <c r="E685" s="208"/>
      <c r="F685" s="208"/>
      <c r="G685" s="188"/>
      <c r="H685" s="188"/>
      <c r="I685" s="188"/>
    </row>
    <row r="686" spans="1:9" ht="15" hidden="1" customHeight="1">
      <c r="A686" s="11"/>
      <c r="B686" s="60" t="s">
        <v>950</v>
      </c>
      <c r="C686" s="226" t="s">
        <v>850</v>
      </c>
      <c r="D686" s="208"/>
      <c r="E686" s="208"/>
      <c r="F686" s="208"/>
      <c r="G686" s="188"/>
      <c r="H686" s="188"/>
      <c r="I686" s="188"/>
    </row>
    <row r="687" spans="1:9" ht="45" hidden="1" customHeight="1">
      <c r="A687" s="86" t="s">
        <v>798</v>
      </c>
      <c r="B687" s="87" t="s">
        <v>797</v>
      </c>
      <c r="C687" s="164"/>
      <c r="D687" s="208"/>
      <c r="E687" s="208"/>
      <c r="F687" s="208"/>
      <c r="G687" s="188"/>
      <c r="H687" s="188"/>
      <c r="I687" s="188"/>
    </row>
    <row r="688" spans="1:9" ht="60" hidden="1" customHeight="1">
      <c r="A688" s="11" t="s">
        <v>800</v>
      </c>
      <c r="B688" s="60" t="s">
        <v>799</v>
      </c>
      <c r="C688" s="226"/>
      <c r="D688" s="208"/>
      <c r="E688" s="208"/>
      <c r="F688" s="208"/>
      <c r="G688" s="188"/>
      <c r="H688" s="188"/>
      <c r="I688" s="188"/>
    </row>
    <row r="689" spans="1:9" ht="15" hidden="1" customHeight="1">
      <c r="A689" s="78"/>
      <c r="B689" s="60" t="s">
        <v>951</v>
      </c>
      <c r="C689" s="226" t="s">
        <v>8</v>
      </c>
      <c r="D689" s="208"/>
      <c r="E689" s="208"/>
      <c r="F689" s="208"/>
      <c r="G689" s="188"/>
      <c r="H689" s="188"/>
      <c r="I689" s="188"/>
    </row>
    <row r="690" spans="1:9" ht="15" hidden="1" customHeight="1">
      <c r="A690" s="78"/>
      <c r="B690" s="60" t="s">
        <v>952</v>
      </c>
      <c r="C690" s="226" t="s">
        <v>8</v>
      </c>
      <c r="D690" s="208"/>
      <c r="E690" s="208"/>
      <c r="F690" s="208"/>
      <c r="G690" s="188"/>
      <c r="H690" s="188"/>
      <c r="I690" s="188"/>
    </row>
    <row r="691" spans="1:9" ht="30" hidden="1" customHeight="1">
      <c r="A691" s="86" t="s">
        <v>805</v>
      </c>
      <c r="B691" s="87" t="s">
        <v>806</v>
      </c>
      <c r="C691" s="164"/>
      <c r="D691" s="208"/>
      <c r="E691" s="208"/>
      <c r="F691" s="208"/>
      <c r="G691" s="188"/>
      <c r="H691" s="188"/>
      <c r="I691" s="188"/>
    </row>
    <row r="692" spans="1:9" ht="75" hidden="1" customHeight="1">
      <c r="A692" s="11" t="s">
        <v>808</v>
      </c>
      <c r="B692" s="60" t="s">
        <v>953</v>
      </c>
      <c r="C692" s="226" t="s">
        <v>8</v>
      </c>
      <c r="D692" s="208"/>
      <c r="E692" s="208"/>
      <c r="F692" s="208"/>
      <c r="G692" s="188"/>
      <c r="H692" s="188"/>
      <c r="I692" s="188"/>
    </row>
    <row r="693" spans="1:9" ht="15" hidden="1" customHeight="1">
      <c r="A693" s="11"/>
      <c r="B693" s="60" t="s">
        <v>1198</v>
      </c>
      <c r="C693" s="226" t="s">
        <v>8</v>
      </c>
      <c r="D693" s="208"/>
      <c r="E693" s="208"/>
      <c r="F693" s="208"/>
      <c r="G693" s="208"/>
      <c r="H693" s="167"/>
      <c r="I693" s="188"/>
    </row>
    <row r="694" spans="1:9" ht="60" hidden="1" customHeight="1">
      <c r="A694" s="11" t="s">
        <v>402</v>
      </c>
      <c r="B694" s="60" t="s">
        <v>1199</v>
      </c>
      <c r="C694" s="226" t="s">
        <v>8</v>
      </c>
      <c r="D694" s="208"/>
      <c r="E694" s="208"/>
      <c r="F694" s="208"/>
      <c r="G694" s="208"/>
      <c r="H694" s="167"/>
      <c r="I694" s="188"/>
    </row>
    <row r="695" spans="1:9" ht="15" hidden="1" customHeight="1">
      <c r="A695" s="11"/>
      <c r="B695" s="60" t="s">
        <v>1197</v>
      </c>
      <c r="C695" s="226" t="s">
        <v>8</v>
      </c>
      <c r="D695" s="208"/>
      <c r="E695" s="208"/>
      <c r="F695" s="208"/>
      <c r="G695" s="208"/>
      <c r="H695" s="167"/>
      <c r="I695" s="188"/>
    </row>
    <row r="696" spans="1:9" ht="15" hidden="1" customHeight="1">
      <c r="A696" s="250" t="s">
        <v>656</v>
      </c>
      <c r="B696" s="250"/>
      <c r="C696" s="250"/>
      <c r="D696" s="250"/>
      <c r="E696" s="250"/>
      <c r="F696" s="250"/>
      <c r="G696" s="188"/>
      <c r="H696" s="188"/>
      <c r="I696" s="188"/>
    </row>
    <row r="697" spans="1:9" ht="30" hidden="1" customHeight="1">
      <c r="A697" s="9" t="s">
        <v>658</v>
      </c>
      <c r="B697" s="31" t="s">
        <v>657</v>
      </c>
      <c r="C697" s="188"/>
      <c r="D697" s="207"/>
      <c r="E697" s="207"/>
      <c r="F697" s="207"/>
      <c r="G697" s="188"/>
      <c r="H697" s="188"/>
      <c r="I697" s="188"/>
    </row>
    <row r="698" spans="1:9" ht="60" hidden="1" customHeight="1">
      <c r="A698" s="11" t="s">
        <v>662</v>
      </c>
      <c r="B698" s="60" t="s">
        <v>930</v>
      </c>
      <c r="C698" s="226" t="s">
        <v>8</v>
      </c>
      <c r="D698" s="208"/>
      <c r="E698" s="208"/>
      <c r="F698" s="208"/>
      <c r="G698" s="188"/>
      <c r="H698" s="188"/>
      <c r="I698" s="188"/>
    </row>
    <row r="699" spans="1:9" ht="75" hidden="1" customHeight="1">
      <c r="A699" s="11" t="s">
        <v>663</v>
      </c>
      <c r="B699" s="70" t="s">
        <v>1030</v>
      </c>
      <c r="C699" s="226" t="s">
        <v>8</v>
      </c>
      <c r="D699" s="208">
        <f>IF(ISERR('Дополнительное (взрослых)'!E81),"-",'Дополнительное (взрослых)'!E81)</f>
        <v>0</v>
      </c>
      <c r="E699" s="208">
        <f>IF(ISERR('Дополнительное (взрослых)'!F81),"-",'Дополнительное (взрослых)'!F81)</f>
        <v>0</v>
      </c>
      <c r="F699" s="208">
        <f>IF(ISERR('Дополнительное (взрослых)'!G81),"-",'Дополнительное (взрослых)'!G81)</f>
        <v>0</v>
      </c>
      <c r="G699" s="188"/>
      <c r="H699" s="188"/>
      <c r="I699" s="188"/>
    </row>
    <row r="700" spans="1:9" ht="45" hidden="1" customHeight="1">
      <c r="A700" s="65" t="s">
        <v>673</v>
      </c>
      <c r="B700" s="66" t="s">
        <v>674</v>
      </c>
      <c r="C700" s="235" t="s">
        <v>8</v>
      </c>
      <c r="D700" s="172">
        <f>IF(ISERR('Дополнительное (взрослых)'!E90),"-",'Дополнительное (взрослых)'!E90)</f>
        <v>0</v>
      </c>
      <c r="E700" s="172">
        <f>IF(ISERR('Дополнительное (взрослых)'!F90),"-",'Дополнительное (взрослых)'!F90)</f>
        <v>0</v>
      </c>
      <c r="F700" s="172">
        <f>IF(ISERR('Дополнительное (взрослых)'!G90),"-",'Дополнительное (взрослых)'!G90)</f>
        <v>0</v>
      </c>
      <c r="G700" s="188"/>
      <c r="H700" s="188"/>
      <c r="I700" s="188"/>
    </row>
    <row r="701" spans="1:9" ht="30" hidden="1" customHeight="1">
      <c r="A701" s="9" t="s">
        <v>679</v>
      </c>
      <c r="B701" s="31" t="s">
        <v>680</v>
      </c>
      <c r="C701" s="183"/>
      <c r="D701" s="207"/>
      <c r="E701" s="207"/>
      <c r="F701" s="207"/>
      <c r="G701" s="188"/>
      <c r="H701" s="188"/>
      <c r="I701" s="188"/>
    </row>
    <row r="702" spans="1:9" ht="60" hidden="1" customHeight="1">
      <c r="A702" s="65" t="s">
        <v>682</v>
      </c>
      <c r="B702" s="66" t="s">
        <v>681</v>
      </c>
      <c r="C702" s="235" t="s">
        <v>8</v>
      </c>
      <c r="D702" s="172">
        <f>IF(ISERR('Дополнительное (взрослых)'!E94),"-",'Дополнительное (взрослых)'!E94)</f>
        <v>0</v>
      </c>
      <c r="E702" s="172">
        <f>IF(ISERR('Дополнительное (взрослых)'!F94),"-",'Дополнительное (взрослых)'!F94)</f>
        <v>0</v>
      </c>
      <c r="F702" s="172">
        <f>IF(ISERR('Дополнительное (взрослых)'!G94),"-",'Дополнительное (взрослых)'!G94)</f>
        <v>0</v>
      </c>
      <c r="G702" s="188"/>
      <c r="H702" s="188"/>
      <c r="I702" s="188"/>
    </row>
    <row r="703" spans="1:9" ht="45" hidden="1" customHeight="1">
      <c r="A703" s="9" t="s">
        <v>686</v>
      </c>
      <c r="B703" s="31" t="s">
        <v>687</v>
      </c>
      <c r="C703" s="188"/>
      <c r="D703" s="207"/>
      <c r="E703" s="207"/>
      <c r="F703" s="207"/>
      <c r="G703" s="188"/>
      <c r="H703" s="188"/>
      <c r="I703" s="188"/>
    </row>
    <row r="704" spans="1:9" ht="75" hidden="1" customHeight="1">
      <c r="A704" s="11" t="s">
        <v>688</v>
      </c>
      <c r="B704" s="60" t="s">
        <v>689</v>
      </c>
      <c r="C704" s="226"/>
      <c r="D704" s="208"/>
      <c r="E704" s="208"/>
      <c r="F704" s="208"/>
      <c r="G704" s="188"/>
      <c r="H704" s="188"/>
      <c r="I704" s="188"/>
    </row>
    <row r="705" spans="1:9" ht="15" hidden="1" customHeight="1">
      <c r="A705" s="11"/>
      <c r="B705" s="60" t="s">
        <v>931</v>
      </c>
      <c r="C705" s="226" t="s">
        <v>8</v>
      </c>
      <c r="D705" s="208"/>
      <c r="E705" s="208"/>
      <c r="F705" s="208"/>
      <c r="G705" s="188"/>
      <c r="H705" s="188"/>
      <c r="I705" s="188"/>
    </row>
    <row r="706" spans="1:9" ht="15" hidden="1" customHeight="1">
      <c r="A706" s="11"/>
      <c r="B706" s="60" t="s">
        <v>932</v>
      </c>
      <c r="C706" s="226" t="s">
        <v>8</v>
      </c>
      <c r="D706" s="208"/>
      <c r="E706" s="208"/>
      <c r="F706" s="208"/>
      <c r="G706" s="188"/>
      <c r="H706" s="188"/>
      <c r="I706" s="188"/>
    </row>
    <row r="707" spans="1:9" ht="60" hidden="1" customHeight="1">
      <c r="A707" s="86" t="s">
        <v>693</v>
      </c>
      <c r="B707" s="87" t="s">
        <v>694</v>
      </c>
      <c r="C707" s="226"/>
      <c r="D707" s="208"/>
      <c r="E707" s="208"/>
      <c r="F707" s="208"/>
      <c r="G707" s="188"/>
      <c r="H707" s="188"/>
      <c r="I707" s="188"/>
    </row>
    <row r="708" spans="1:9" ht="60" hidden="1" customHeight="1">
      <c r="A708" s="11" t="s">
        <v>696</v>
      </c>
      <c r="B708" s="60" t="s">
        <v>933</v>
      </c>
      <c r="C708" s="226" t="s">
        <v>8</v>
      </c>
      <c r="D708" s="208"/>
      <c r="E708" s="208"/>
      <c r="F708" s="208"/>
      <c r="G708" s="188"/>
      <c r="H708" s="188"/>
      <c r="I708" s="188"/>
    </row>
    <row r="709" spans="1:9" ht="45" hidden="1" customHeight="1">
      <c r="A709" s="11" t="s">
        <v>701</v>
      </c>
      <c r="B709" s="60" t="s">
        <v>700</v>
      </c>
      <c r="C709" s="226"/>
      <c r="D709" s="208"/>
      <c r="E709" s="208"/>
      <c r="F709" s="208"/>
      <c r="G709" s="188"/>
      <c r="H709" s="188"/>
      <c r="I709" s="188"/>
    </row>
    <row r="710" spans="1:9" ht="15" hidden="1" customHeight="1">
      <c r="A710" s="11"/>
      <c r="B710" s="60" t="s">
        <v>934</v>
      </c>
      <c r="C710" s="226" t="s">
        <v>850</v>
      </c>
      <c r="D710" s="208"/>
      <c r="E710" s="208"/>
      <c r="F710" s="208"/>
      <c r="G710" s="188"/>
      <c r="H710" s="188"/>
      <c r="I710" s="188"/>
    </row>
    <row r="711" spans="1:9" ht="15" hidden="1" customHeight="1">
      <c r="A711" s="11"/>
      <c r="B711" s="60" t="s">
        <v>935</v>
      </c>
      <c r="C711" s="226" t="s">
        <v>850</v>
      </c>
      <c r="D711" s="208"/>
      <c r="E711" s="208"/>
      <c r="F711" s="208"/>
      <c r="G711" s="188"/>
      <c r="H711" s="188"/>
      <c r="I711" s="188"/>
    </row>
    <row r="712" spans="1:9" ht="60" hidden="1" customHeight="1">
      <c r="A712" s="86" t="s">
        <v>705</v>
      </c>
      <c r="B712" s="87" t="s">
        <v>706</v>
      </c>
      <c r="C712" s="164"/>
      <c r="D712" s="208"/>
      <c r="E712" s="208"/>
      <c r="F712" s="208"/>
      <c r="G712" s="188"/>
      <c r="H712" s="188"/>
      <c r="I712" s="188"/>
    </row>
    <row r="713" spans="1:9" ht="75" hidden="1" customHeight="1">
      <c r="A713" s="11" t="s">
        <v>708</v>
      </c>
      <c r="B713" s="60" t="s">
        <v>707</v>
      </c>
      <c r="C713" s="226"/>
      <c r="D713" s="208"/>
      <c r="E713" s="208"/>
      <c r="F713" s="208"/>
      <c r="G713" s="188"/>
      <c r="H713" s="188"/>
      <c r="I713" s="188"/>
    </row>
    <row r="714" spans="1:9" ht="15" hidden="1" customHeight="1">
      <c r="A714" s="11"/>
      <c r="B714" s="60" t="s">
        <v>936</v>
      </c>
      <c r="C714" s="226" t="s">
        <v>8</v>
      </c>
      <c r="D714" s="208"/>
      <c r="E714" s="208"/>
      <c r="F714" s="208"/>
      <c r="G714" s="188"/>
      <c r="H714" s="188"/>
      <c r="I714" s="188"/>
    </row>
    <row r="715" spans="1:9" ht="15" hidden="1" customHeight="1">
      <c r="A715" s="11"/>
      <c r="B715" s="60" t="s">
        <v>937</v>
      </c>
      <c r="C715" s="226" t="s">
        <v>8</v>
      </c>
      <c r="D715" s="208"/>
      <c r="E715" s="208"/>
      <c r="F715" s="208"/>
      <c r="G715" s="188"/>
      <c r="H715" s="188"/>
      <c r="I715" s="188"/>
    </row>
    <row r="716" spans="1:9" ht="15" hidden="1" customHeight="1">
      <c r="A716" s="11"/>
      <c r="B716" s="60" t="s">
        <v>938</v>
      </c>
      <c r="C716" s="226" t="s">
        <v>8</v>
      </c>
      <c r="D716" s="208"/>
      <c r="E716" s="208"/>
      <c r="F716" s="208"/>
      <c r="G716" s="188"/>
      <c r="H716" s="188"/>
      <c r="I716" s="188"/>
    </row>
    <row r="717" spans="1:9" ht="30" hidden="1" customHeight="1">
      <c r="A717" s="86" t="s">
        <v>716</v>
      </c>
      <c r="B717" s="87" t="s">
        <v>717</v>
      </c>
      <c r="C717" s="164"/>
      <c r="D717" s="208"/>
      <c r="E717" s="208"/>
      <c r="F717" s="208"/>
      <c r="G717" s="188"/>
      <c r="H717" s="188"/>
      <c r="I717" s="188"/>
    </row>
    <row r="718" spans="1:9" ht="45" hidden="1" customHeight="1">
      <c r="A718" s="11" t="s">
        <v>719</v>
      </c>
      <c r="B718" s="60" t="s">
        <v>939</v>
      </c>
      <c r="C718" s="226" t="s">
        <v>8</v>
      </c>
      <c r="D718" s="208"/>
      <c r="E718" s="208"/>
      <c r="F718" s="208"/>
      <c r="G718" s="188"/>
      <c r="H718" s="188"/>
      <c r="I718" s="188"/>
    </row>
    <row r="719" spans="1:9" ht="45" hidden="1" customHeight="1">
      <c r="A719" s="86" t="s">
        <v>722</v>
      </c>
      <c r="B719" s="87" t="s">
        <v>723</v>
      </c>
      <c r="C719" s="164"/>
      <c r="D719" s="208"/>
      <c r="E719" s="208"/>
      <c r="F719" s="208"/>
      <c r="G719" s="188"/>
      <c r="H719" s="188"/>
      <c r="I719" s="188"/>
    </row>
    <row r="720" spans="1:9" ht="45" hidden="1" customHeight="1">
      <c r="A720" s="11" t="s">
        <v>725</v>
      </c>
      <c r="B720" s="60" t="s">
        <v>940</v>
      </c>
      <c r="C720" s="226" t="s">
        <v>8</v>
      </c>
      <c r="D720" s="208"/>
      <c r="E720" s="208"/>
      <c r="F720" s="208"/>
      <c r="G720" s="188"/>
      <c r="H720" s="188"/>
      <c r="I720" s="188"/>
    </row>
    <row r="721" spans="1:9" ht="45" hidden="1" customHeight="1">
      <c r="A721" s="86" t="s">
        <v>728</v>
      </c>
      <c r="B721" s="87" t="s">
        <v>729</v>
      </c>
      <c r="C721" s="164"/>
      <c r="D721" s="208"/>
      <c r="E721" s="208"/>
      <c r="F721" s="208"/>
      <c r="G721" s="188"/>
      <c r="H721" s="188"/>
      <c r="I721" s="188"/>
    </row>
    <row r="722" spans="1:9" ht="45" hidden="1" customHeight="1">
      <c r="A722" s="11" t="s">
        <v>730</v>
      </c>
      <c r="B722" s="60" t="s">
        <v>865</v>
      </c>
      <c r="C722" s="226"/>
      <c r="D722" s="208"/>
      <c r="E722" s="208"/>
      <c r="F722" s="208"/>
      <c r="G722" s="188"/>
      <c r="H722" s="188"/>
      <c r="I722" s="188"/>
    </row>
    <row r="723" spans="1:9" ht="15" hidden="1" customHeight="1">
      <c r="A723" s="78"/>
      <c r="B723" s="60" t="s">
        <v>941</v>
      </c>
      <c r="C723" s="226" t="s">
        <v>8</v>
      </c>
      <c r="D723" s="208"/>
      <c r="E723" s="208"/>
      <c r="F723" s="208"/>
      <c r="G723" s="188"/>
      <c r="H723" s="188"/>
      <c r="I723" s="188"/>
    </row>
    <row r="724" spans="1:9" ht="15" hidden="1" customHeight="1">
      <c r="A724" s="78"/>
      <c r="B724" s="60" t="s">
        <v>942</v>
      </c>
      <c r="C724" s="226" t="s">
        <v>8</v>
      </c>
      <c r="D724" s="208"/>
      <c r="E724" s="208"/>
      <c r="F724" s="208"/>
      <c r="G724" s="188"/>
      <c r="H724" s="188"/>
      <c r="I724" s="188"/>
    </row>
    <row r="725" spans="1:9" ht="30" hidden="1" customHeight="1">
      <c r="A725" s="86" t="s">
        <v>735</v>
      </c>
      <c r="B725" s="87" t="s">
        <v>736</v>
      </c>
      <c r="C725" s="164"/>
      <c r="D725" s="208"/>
      <c r="E725" s="208"/>
      <c r="F725" s="208"/>
      <c r="G725" s="188"/>
      <c r="H725" s="188"/>
      <c r="I725" s="188"/>
    </row>
    <row r="726" spans="1:9" ht="60" hidden="1" customHeight="1">
      <c r="A726" s="11" t="s">
        <v>738</v>
      </c>
      <c r="B726" s="60" t="s">
        <v>943</v>
      </c>
      <c r="C726" s="226" t="s">
        <v>8</v>
      </c>
      <c r="D726" s="208"/>
      <c r="E726" s="208"/>
      <c r="F726" s="208"/>
      <c r="G726" s="188"/>
      <c r="H726" s="188"/>
      <c r="I726" s="188"/>
    </row>
    <row r="727" spans="1:9" ht="15" hidden="1" customHeight="1">
      <c r="A727" s="250" t="s">
        <v>741</v>
      </c>
      <c r="B727" s="250"/>
      <c r="C727" s="250"/>
      <c r="D727" s="250"/>
      <c r="E727" s="250"/>
      <c r="F727" s="250"/>
      <c r="G727" s="188"/>
      <c r="H727" s="188"/>
      <c r="I727" s="188"/>
    </row>
    <row r="728" spans="1:9" ht="15" hidden="1" customHeight="1">
      <c r="A728" s="250" t="s">
        <v>742</v>
      </c>
      <c r="B728" s="250"/>
      <c r="C728" s="250"/>
      <c r="D728" s="250"/>
      <c r="E728" s="250"/>
      <c r="F728" s="250"/>
      <c r="G728" s="188"/>
      <c r="H728" s="188"/>
      <c r="I728" s="188"/>
    </row>
    <row r="729" spans="1:9" ht="30" hidden="1" customHeight="1">
      <c r="A729" s="9" t="s">
        <v>743</v>
      </c>
      <c r="B729" s="31" t="s">
        <v>815</v>
      </c>
      <c r="C729" s="188"/>
      <c r="D729" s="207"/>
      <c r="E729" s="207"/>
      <c r="F729" s="207"/>
      <c r="G729" s="188"/>
      <c r="H729" s="188"/>
      <c r="I729" s="188"/>
    </row>
    <row r="730" spans="1:9" ht="75" hidden="1" customHeight="1">
      <c r="A730" s="65" t="s">
        <v>749</v>
      </c>
      <c r="B730" s="66" t="s">
        <v>744</v>
      </c>
      <c r="C730" s="235" t="s">
        <v>866</v>
      </c>
      <c r="D730" s="172">
        <f>IF(ISERR('Профессиональное обучение'!E78),"-",'Профессиональное обучение'!E78)</f>
        <v>0</v>
      </c>
      <c r="E730" s="172">
        <f>IF(ISERR('Профессиональное обучение'!F78),"-",'Профессиональное обучение'!F78)</f>
        <v>0</v>
      </c>
      <c r="F730" s="172">
        <f>IF(ISERR('Профессиональное обучение'!G78),"-",'Профессиональное обучение'!G78)</f>
        <v>0</v>
      </c>
      <c r="G730" s="188"/>
      <c r="H730" s="188"/>
      <c r="I730" s="188"/>
    </row>
    <row r="731" spans="1:9" ht="60" hidden="1" customHeight="1">
      <c r="A731" s="65" t="s">
        <v>750</v>
      </c>
      <c r="B731" s="66" t="s">
        <v>748</v>
      </c>
      <c r="C731" s="235"/>
      <c r="D731" s="209"/>
      <c r="E731" s="209"/>
      <c r="F731" s="209"/>
      <c r="G731" s="188"/>
      <c r="H731" s="188"/>
      <c r="I731" s="188"/>
    </row>
    <row r="732" spans="1:9" ht="15" hidden="1" customHeight="1">
      <c r="A732" s="65"/>
      <c r="B732" s="66" t="s">
        <v>65</v>
      </c>
      <c r="C732" s="235" t="s">
        <v>866</v>
      </c>
      <c r="D732" s="172">
        <f>IF(ISERR('Профессиональное обучение'!E81),"-",'Профессиональное обучение'!E81)</f>
        <v>0</v>
      </c>
      <c r="E732" s="172">
        <f>IF(ISERR('Профессиональное обучение'!F81),"-",'Профессиональное обучение'!F81)</f>
        <v>0</v>
      </c>
      <c r="F732" s="172">
        <f>IF(ISERR('Профессиональное обучение'!G81),"-",'Профессиональное обучение'!G81)</f>
        <v>0</v>
      </c>
      <c r="G732" s="188"/>
      <c r="H732" s="188"/>
      <c r="I732" s="188"/>
    </row>
    <row r="733" spans="1:9" ht="30" hidden="1" customHeight="1">
      <c r="A733" s="65"/>
      <c r="B733" s="66" t="s">
        <v>867</v>
      </c>
      <c r="C733" s="235" t="s">
        <v>866</v>
      </c>
      <c r="D733" s="172">
        <f>IF(ISERR('Профессиональное обучение'!E82),"-",'Профессиональное обучение'!E82)</f>
        <v>0</v>
      </c>
      <c r="E733" s="172">
        <f>IF(ISERR('Профессиональное обучение'!F82),"-",'Профессиональное обучение'!F82)</f>
        <v>0</v>
      </c>
      <c r="F733" s="172">
        <f>IF(ISERR('Профессиональное обучение'!G82),"-",'Профессиональное обучение'!G82)</f>
        <v>0</v>
      </c>
      <c r="G733" s="188"/>
      <c r="H733" s="188"/>
      <c r="I733" s="188"/>
    </row>
    <row r="734" spans="1:9" ht="15" hidden="1" customHeight="1">
      <c r="A734" s="70"/>
      <c r="B734" s="66" t="s">
        <v>868</v>
      </c>
      <c r="C734" s="235" t="s">
        <v>866</v>
      </c>
      <c r="D734" s="172">
        <f>IF(ISERR('Профессиональное обучение'!E83),"-",'Профессиональное обучение'!E83)</f>
        <v>0</v>
      </c>
      <c r="E734" s="172">
        <f>IF(ISERR('Профессиональное обучение'!F83),"-",'Профессиональное обучение'!F83)</f>
        <v>0</v>
      </c>
      <c r="F734" s="172">
        <f>IF(ISERR('Профессиональное обучение'!G83),"-",'Профессиональное обучение'!G83)</f>
        <v>0</v>
      </c>
      <c r="G734" s="188"/>
      <c r="H734" s="188"/>
      <c r="I734" s="188"/>
    </row>
    <row r="735" spans="1:9" ht="15" hidden="1" customHeight="1">
      <c r="A735" s="70"/>
      <c r="B735" s="66" t="s">
        <v>869</v>
      </c>
      <c r="C735" s="235" t="s">
        <v>866</v>
      </c>
      <c r="D735" s="172">
        <f>IF(ISERR('Профессиональное обучение'!E84),"-",'Профессиональное обучение'!E84)</f>
        <v>0</v>
      </c>
      <c r="E735" s="172">
        <f>IF(ISERR('Профессиональное обучение'!F84),"-",'Профессиональное обучение'!F84)</f>
        <v>0</v>
      </c>
      <c r="F735" s="172">
        <f>IF(ISERR('Профессиональное обучение'!G84),"-",'Профессиональное обучение'!G84)</f>
        <v>0</v>
      </c>
      <c r="G735" s="188"/>
      <c r="H735" s="188"/>
      <c r="I735" s="188"/>
    </row>
    <row r="736" spans="1:9" ht="45" hidden="1" customHeight="1">
      <c r="A736" s="65" t="s">
        <v>758</v>
      </c>
      <c r="B736" s="66" t="s">
        <v>755</v>
      </c>
      <c r="C736" s="235" t="s">
        <v>8</v>
      </c>
      <c r="D736" s="172">
        <f>IF(ISERR('Профессиональное обучение'!E85),"-",'Профессиональное обучение'!E85)</f>
        <v>0</v>
      </c>
      <c r="E736" s="172">
        <f>IF(ISERR('Профессиональное обучение'!F85),"-",'Профессиональное обучение'!F85)</f>
        <v>0</v>
      </c>
      <c r="F736" s="172">
        <f>IF(ISERR('Профессиональное обучение'!G85),"-",'Профессиональное обучение'!G85)</f>
        <v>0</v>
      </c>
      <c r="G736" s="188"/>
      <c r="H736" s="188"/>
      <c r="I736" s="188"/>
    </row>
    <row r="737" spans="1:9" ht="30" hidden="1" customHeight="1">
      <c r="A737" s="9" t="s">
        <v>759</v>
      </c>
      <c r="B737" s="31" t="s">
        <v>760</v>
      </c>
      <c r="C737" s="183"/>
      <c r="D737" s="207"/>
      <c r="E737" s="207"/>
      <c r="F737" s="207"/>
      <c r="G737" s="188"/>
      <c r="H737" s="188"/>
      <c r="I737" s="188"/>
    </row>
    <row r="738" spans="1:9" ht="60" hidden="1" customHeight="1">
      <c r="A738" s="65" t="s">
        <v>762</v>
      </c>
      <c r="B738" s="66" t="s">
        <v>761</v>
      </c>
      <c r="C738" s="235" t="s">
        <v>8</v>
      </c>
      <c r="D738" s="172">
        <f>IF(ISERR('Профессиональное обучение'!E89),"-",'Профессиональное обучение'!E89)</f>
        <v>0</v>
      </c>
      <c r="E738" s="172">
        <f>IF(ISERR('Профессиональное обучение'!F89),"-",'Профессиональное обучение'!F89)</f>
        <v>0</v>
      </c>
      <c r="F738" s="172">
        <f>IF(ISERR('Профессиональное обучение'!G89),"-",'Профессиональное обучение'!G89)</f>
        <v>0</v>
      </c>
      <c r="G738" s="188"/>
      <c r="H738" s="188"/>
      <c r="I738" s="188"/>
    </row>
    <row r="739" spans="1:9" ht="45" hidden="1" customHeight="1">
      <c r="A739" s="86" t="s">
        <v>766</v>
      </c>
      <c r="B739" s="87" t="s">
        <v>767</v>
      </c>
      <c r="C739" s="164"/>
      <c r="D739" s="208"/>
      <c r="E739" s="208"/>
      <c r="F739" s="208"/>
      <c r="G739" s="188"/>
      <c r="H739" s="188"/>
      <c r="I739" s="188"/>
    </row>
    <row r="740" spans="1:9" ht="75" hidden="1" customHeight="1">
      <c r="A740" s="11" t="s">
        <v>769</v>
      </c>
      <c r="B740" s="60" t="s">
        <v>944</v>
      </c>
      <c r="C740" s="226" t="s">
        <v>8</v>
      </c>
      <c r="D740" s="208"/>
      <c r="E740" s="208"/>
      <c r="F740" s="208"/>
      <c r="G740" s="188"/>
      <c r="H740" s="188"/>
      <c r="I740" s="188"/>
    </row>
    <row r="741" spans="1:9" ht="45" hidden="1" customHeight="1">
      <c r="A741" s="86" t="s">
        <v>772</v>
      </c>
      <c r="B741" s="87" t="s">
        <v>773</v>
      </c>
      <c r="C741" s="226"/>
      <c r="D741" s="208"/>
      <c r="E741" s="208"/>
      <c r="F741" s="208"/>
      <c r="G741" s="188"/>
      <c r="H741" s="188"/>
      <c r="I741" s="188"/>
    </row>
    <row r="742" spans="1:9" ht="60" hidden="1" customHeight="1">
      <c r="A742" s="11" t="s">
        <v>775</v>
      </c>
      <c r="B742" s="60" t="s">
        <v>945</v>
      </c>
      <c r="C742" s="226" t="s">
        <v>8</v>
      </c>
      <c r="D742" s="208"/>
      <c r="E742" s="208"/>
      <c r="F742" s="208"/>
      <c r="G742" s="188"/>
      <c r="H742" s="188"/>
      <c r="I742" s="188"/>
    </row>
    <row r="743" spans="1:9" ht="30" hidden="1" customHeight="1">
      <c r="A743" s="86" t="s">
        <v>778</v>
      </c>
      <c r="B743" s="87" t="s">
        <v>779</v>
      </c>
      <c r="C743" s="164"/>
      <c r="D743" s="208"/>
      <c r="E743" s="208"/>
      <c r="F743" s="208"/>
      <c r="G743" s="188"/>
      <c r="H743" s="188"/>
      <c r="I743" s="188"/>
    </row>
    <row r="744" spans="1:9" ht="60" hidden="1" customHeight="1">
      <c r="A744" s="67" t="s">
        <v>780</v>
      </c>
      <c r="B744" s="93" t="s">
        <v>781</v>
      </c>
      <c r="C744" s="238" t="s">
        <v>8</v>
      </c>
      <c r="D744" s="171">
        <f>IF(ISERR('Профессиональное обучение'!E101),"-",'Профессиональное обучение'!E101)</f>
        <v>0</v>
      </c>
      <c r="E744" s="171">
        <f>IF(ISERR('Профессиональное обучение'!F101),"-",'Профессиональное обучение'!F101)</f>
        <v>0</v>
      </c>
      <c r="F744" s="171">
        <f>IF(ISERR('Профессиональное обучение'!G101),"-",'Профессиональное обучение'!G101)</f>
        <v>0</v>
      </c>
      <c r="G744" s="188"/>
      <c r="H744" s="188"/>
      <c r="I744" s="188"/>
    </row>
    <row r="745" spans="1:9" ht="30" hidden="1" customHeight="1">
      <c r="A745" s="86" t="s">
        <v>788</v>
      </c>
      <c r="B745" s="87" t="s">
        <v>787</v>
      </c>
      <c r="C745" s="164"/>
      <c r="D745" s="208"/>
      <c r="E745" s="208"/>
      <c r="F745" s="208"/>
      <c r="G745" s="188"/>
      <c r="H745" s="188"/>
      <c r="I745" s="188"/>
    </row>
    <row r="746" spans="1:9" ht="60" hidden="1" customHeight="1">
      <c r="A746" s="11" t="s">
        <v>790</v>
      </c>
      <c r="B746" s="60" t="s">
        <v>946</v>
      </c>
      <c r="C746" s="226" t="s">
        <v>8</v>
      </c>
      <c r="D746" s="208"/>
      <c r="E746" s="208"/>
      <c r="F746" s="208"/>
      <c r="G746" s="188"/>
      <c r="H746" s="188"/>
      <c r="I746" s="188"/>
    </row>
    <row r="747" spans="1:9" ht="60" hidden="1" customHeight="1">
      <c r="A747" s="86" t="s">
        <v>794</v>
      </c>
      <c r="B747" s="87" t="s">
        <v>793</v>
      </c>
      <c r="C747" s="164"/>
      <c r="D747" s="208"/>
      <c r="E747" s="208"/>
      <c r="F747" s="208"/>
      <c r="G747" s="188"/>
      <c r="H747" s="188"/>
      <c r="I747" s="188"/>
    </row>
    <row r="748" spans="1:9" ht="30" hidden="1" customHeight="1">
      <c r="A748" s="11" t="s">
        <v>796</v>
      </c>
      <c r="B748" s="60" t="s">
        <v>811</v>
      </c>
      <c r="C748" s="226"/>
      <c r="D748" s="208"/>
      <c r="E748" s="208"/>
      <c r="F748" s="208"/>
      <c r="G748" s="188"/>
      <c r="H748" s="188"/>
      <c r="I748" s="188"/>
    </row>
    <row r="749" spans="1:9" ht="15" hidden="1" customHeight="1">
      <c r="A749" s="11"/>
      <c r="B749" s="60" t="s">
        <v>947</v>
      </c>
      <c r="C749" s="226" t="s">
        <v>850</v>
      </c>
      <c r="D749" s="208"/>
      <c r="E749" s="208"/>
      <c r="F749" s="208"/>
      <c r="G749" s="188"/>
      <c r="H749" s="188"/>
      <c r="I749" s="188"/>
    </row>
    <row r="750" spans="1:9" ht="15" hidden="1" customHeight="1">
      <c r="A750" s="11"/>
      <c r="B750" s="60" t="s">
        <v>937</v>
      </c>
      <c r="C750" s="226" t="s">
        <v>850</v>
      </c>
      <c r="D750" s="208"/>
      <c r="E750" s="208"/>
      <c r="F750" s="208"/>
      <c r="G750" s="188"/>
      <c r="H750" s="188"/>
      <c r="I750" s="188"/>
    </row>
    <row r="751" spans="1:9" ht="15" hidden="1" customHeight="1">
      <c r="A751" s="11"/>
      <c r="B751" s="60" t="s">
        <v>948</v>
      </c>
      <c r="C751" s="226" t="s">
        <v>850</v>
      </c>
      <c r="D751" s="208"/>
      <c r="E751" s="208"/>
      <c r="F751" s="208"/>
      <c r="G751" s="188"/>
      <c r="H751" s="188"/>
      <c r="I751" s="188"/>
    </row>
    <row r="752" spans="1:9" ht="15" hidden="1" customHeight="1">
      <c r="A752" s="11"/>
      <c r="B752" s="60" t="s">
        <v>949</v>
      </c>
      <c r="C752" s="226" t="s">
        <v>850</v>
      </c>
      <c r="D752" s="208"/>
      <c r="E752" s="208"/>
      <c r="F752" s="208"/>
      <c r="G752" s="188"/>
      <c r="H752" s="188"/>
      <c r="I752" s="188"/>
    </row>
    <row r="753" spans="1:9" ht="15" hidden="1" customHeight="1">
      <c r="A753" s="11"/>
      <c r="B753" s="60" t="s">
        <v>936</v>
      </c>
      <c r="C753" s="226" t="s">
        <v>850</v>
      </c>
      <c r="D753" s="208"/>
      <c r="E753" s="208"/>
      <c r="F753" s="208"/>
      <c r="G753" s="188"/>
      <c r="H753" s="188"/>
      <c r="I753" s="188"/>
    </row>
    <row r="754" spans="1:9" ht="15" hidden="1" customHeight="1">
      <c r="A754" s="11"/>
      <c r="B754" s="60" t="s">
        <v>950</v>
      </c>
      <c r="C754" s="226" t="s">
        <v>850</v>
      </c>
      <c r="D754" s="208"/>
      <c r="E754" s="208"/>
      <c r="F754" s="208"/>
      <c r="G754" s="188"/>
      <c r="H754" s="188"/>
      <c r="I754" s="188"/>
    </row>
    <row r="755" spans="1:9" ht="45" hidden="1" customHeight="1">
      <c r="A755" s="86" t="s">
        <v>798</v>
      </c>
      <c r="B755" s="87" t="s">
        <v>797</v>
      </c>
      <c r="C755" s="164"/>
      <c r="D755" s="208"/>
      <c r="E755" s="208"/>
      <c r="F755" s="208"/>
      <c r="G755" s="188"/>
      <c r="H755" s="188"/>
      <c r="I755" s="188"/>
    </row>
    <row r="756" spans="1:9" ht="60" hidden="1" customHeight="1">
      <c r="A756" s="11" t="s">
        <v>800</v>
      </c>
      <c r="B756" s="60" t="s">
        <v>799</v>
      </c>
      <c r="C756" s="226"/>
      <c r="D756" s="208"/>
      <c r="E756" s="208"/>
      <c r="F756" s="208"/>
      <c r="G756" s="188"/>
      <c r="H756" s="188"/>
      <c r="I756" s="188"/>
    </row>
    <row r="757" spans="1:9" ht="15" hidden="1" customHeight="1">
      <c r="A757" s="78"/>
      <c r="B757" s="60" t="s">
        <v>951</v>
      </c>
      <c r="C757" s="226" t="s">
        <v>8</v>
      </c>
      <c r="D757" s="208"/>
      <c r="E757" s="208"/>
      <c r="F757" s="208"/>
      <c r="G757" s="188"/>
      <c r="H757" s="188"/>
      <c r="I757" s="188"/>
    </row>
    <row r="758" spans="1:9" ht="15" hidden="1" customHeight="1">
      <c r="A758" s="78"/>
      <c r="B758" s="60" t="s">
        <v>952</v>
      </c>
      <c r="C758" s="226" t="s">
        <v>8</v>
      </c>
      <c r="D758" s="208"/>
      <c r="E758" s="208"/>
      <c r="F758" s="208"/>
      <c r="G758" s="188"/>
      <c r="H758" s="188"/>
      <c r="I758" s="188"/>
    </row>
    <row r="759" spans="1:9" ht="30" hidden="1" customHeight="1">
      <c r="A759" s="86" t="s">
        <v>805</v>
      </c>
      <c r="B759" s="87" t="s">
        <v>806</v>
      </c>
      <c r="C759" s="164"/>
      <c r="D759" s="208"/>
      <c r="E759" s="208"/>
      <c r="F759" s="208"/>
      <c r="G759" s="188"/>
      <c r="H759" s="188"/>
      <c r="I759" s="188"/>
    </row>
    <row r="760" spans="1:9" ht="75" hidden="1" customHeight="1">
      <c r="A760" s="11" t="s">
        <v>808</v>
      </c>
      <c r="B760" s="60" t="s">
        <v>953</v>
      </c>
      <c r="C760" s="226" t="s">
        <v>8</v>
      </c>
      <c r="D760" s="208"/>
      <c r="E760" s="208"/>
      <c r="F760" s="208"/>
      <c r="G760" s="188"/>
      <c r="H760" s="188"/>
      <c r="I760" s="188"/>
    </row>
    <row r="761" spans="1:9" ht="15" hidden="1" customHeight="1">
      <c r="A761" s="11"/>
      <c r="B761" s="60" t="s">
        <v>1198</v>
      </c>
      <c r="C761" s="226" t="s">
        <v>8</v>
      </c>
      <c r="D761" s="208"/>
      <c r="E761" s="208"/>
      <c r="F761" s="208"/>
      <c r="G761" s="208"/>
      <c r="H761" s="167"/>
      <c r="I761" s="188"/>
    </row>
    <row r="762" spans="1:9" ht="60" hidden="1" customHeight="1">
      <c r="A762" s="11" t="s">
        <v>410</v>
      </c>
      <c r="B762" s="60" t="s">
        <v>1200</v>
      </c>
      <c r="C762" s="226" t="s">
        <v>8</v>
      </c>
      <c r="D762" s="208"/>
      <c r="E762" s="208"/>
      <c r="F762" s="208"/>
      <c r="G762" s="208"/>
      <c r="H762" s="167"/>
      <c r="I762" s="188"/>
    </row>
    <row r="763" spans="1:9" ht="15" hidden="1" customHeight="1">
      <c r="A763" s="11"/>
      <c r="B763" s="60" t="s">
        <v>1197</v>
      </c>
      <c r="C763" s="226" t="s">
        <v>8</v>
      </c>
      <c r="D763" s="208"/>
      <c r="E763" s="208"/>
      <c r="F763" s="208"/>
      <c r="G763" s="208"/>
      <c r="H763" s="167"/>
      <c r="I763" s="188"/>
    </row>
    <row r="764" spans="1:9" ht="15" hidden="1" customHeight="1">
      <c r="A764" s="250" t="s">
        <v>656</v>
      </c>
      <c r="B764" s="250"/>
      <c r="C764" s="250"/>
      <c r="D764" s="250"/>
      <c r="E764" s="250"/>
      <c r="F764" s="250"/>
      <c r="G764" s="188"/>
      <c r="H764" s="188"/>
      <c r="I764" s="188"/>
    </row>
    <row r="765" spans="1:9" ht="30" hidden="1" customHeight="1">
      <c r="A765" s="9" t="s">
        <v>658</v>
      </c>
      <c r="B765" s="31" t="s">
        <v>657</v>
      </c>
      <c r="C765" s="188"/>
      <c r="D765" s="207"/>
      <c r="E765" s="207"/>
      <c r="F765" s="207"/>
      <c r="G765" s="188"/>
      <c r="H765" s="188"/>
      <c r="I765" s="188"/>
    </row>
    <row r="766" spans="1:9" ht="60" hidden="1" customHeight="1">
      <c r="A766" s="11" t="s">
        <v>662</v>
      </c>
      <c r="B766" s="60" t="s">
        <v>930</v>
      </c>
      <c r="C766" s="226" t="s">
        <v>8</v>
      </c>
      <c r="D766" s="208"/>
      <c r="E766" s="208"/>
      <c r="F766" s="208"/>
      <c r="G766" s="188"/>
      <c r="H766" s="188"/>
      <c r="I766" s="188"/>
    </row>
    <row r="767" spans="1:9" ht="75" hidden="1" customHeight="1">
      <c r="A767" s="11" t="s">
        <v>663</v>
      </c>
      <c r="B767" s="70" t="s">
        <v>1030</v>
      </c>
      <c r="C767" s="226" t="s">
        <v>8</v>
      </c>
      <c r="D767" s="208">
        <f>IF(ISERR('Дополнительное (взрослых)'!E149),"-",'Дополнительное (взрослых)'!E149)</f>
        <v>0</v>
      </c>
      <c r="E767" s="208">
        <f>IF(ISERR('Дополнительное (взрослых)'!F149),"-",'Дополнительное (взрослых)'!F149)</f>
        <v>0</v>
      </c>
      <c r="F767" s="208">
        <f>IF(ISERR('Дополнительное (взрослых)'!G149),"-",'Дополнительное (взрослых)'!G149)</f>
        <v>0</v>
      </c>
      <c r="G767" s="188"/>
      <c r="H767" s="188"/>
      <c r="I767" s="188"/>
    </row>
    <row r="768" spans="1:9" ht="45" hidden="1" customHeight="1">
      <c r="A768" s="65" t="s">
        <v>673</v>
      </c>
      <c r="B768" s="66" t="s">
        <v>674</v>
      </c>
      <c r="C768" s="235" t="s">
        <v>8</v>
      </c>
      <c r="D768" s="172">
        <f>IF(ISERR('Дополнительное (взрослых)'!E158),"-",'Дополнительное (взрослых)'!E158)</f>
        <v>0</v>
      </c>
      <c r="E768" s="172">
        <f>IF(ISERR('Дополнительное (взрослых)'!F158),"-",'Дополнительное (взрослых)'!F158)</f>
        <v>0</v>
      </c>
      <c r="F768" s="172">
        <f>IF(ISERR('Дополнительное (взрослых)'!G158),"-",'Дополнительное (взрослых)'!G158)</f>
        <v>0</v>
      </c>
      <c r="G768" s="188"/>
      <c r="H768" s="188"/>
      <c r="I768" s="188"/>
    </row>
    <row r="769" spans="1:9" ht="30" hidden="1" customHeight="1">
      <c r="A769" s="9" t="s">
        <v>679</v>
      </c>
      <c r="B769" s="31" t="s">
        <v>680</v>
      </c>
      <c r="C769" s="183"/>
      <c r="D769" s="207"/>
      <c r="E769" s="207"/>
      <c r="F769" s="207"/>
      <c r="G769" s="188"/>
      <c r="H769" s="188"/>
      <c r="I769" s="188"/>
    </row>
    <row r="770" spans="1:9" ht="60" hidden="1" customHeight="1">
      <c r="A770" s="65" t="s">
        <v>682</v>
      </c>
      <c r="B770" s="66" t="s">
        <v>681</v>
      </c>
      <c r="C770" s="235" t="s">
        <v>8</v>
      </c>
      <c r="D770" s="172">
        <f>IF(ISERR('Дополнительное (взрослых)'!E162),"-",'Дополнительное (взрослых)'!E162)</f>
        <v>0</v>
      </c>
      <c r="E770" s="172">
        <f>IF(ISERR('Дополнительное (взрослых)'!F162),"-",'Дополнительное (взрослых)'!F162)</f>
        <v>0</v>
      </c>
      <c r="F770" s="172">
        <f>IF(ISERR('Дополнительное (взрослых)'!G162),"-",'Дополнительное (взрослых)'!G162)</f>
        <v>0</v>
      </c>
      <c r="G770" s="188"/>
      <c r="H770" s="188"/>
      <c r="I770" s="188"/>
    </row>
    <row r="771" spans="1:9" ht="45" hidden="1" customHeight="1">
      <c r="A771" s="9" t="s">
        <v>686</v>
      </c>
      <c r="B771" s="31" t="s">
        <v>687</v>
      </c>
      <c r="C771" s="188"/>
      <c r="D771" s="207"/>
      <c r="E771" s="207"/>
      <c r="F771" s="207"/>
      <c r="G771" s="188"/>
      <c r="H771" s="188"/>
      <c r="I771" s="188"/>
    </row>
    <row r="772" spans="1:9" ht="75" hidden="1" customHeight="1">
      <c r="A772" s="11" t="s">
        <v>688</v>
      </c>
      <c r="B772" s="60" t="s">
        <v>689</v>
      </c>
      <c r="C772" s="226"/>
      <c r="D772" s="208"/>
      <c r="E772" s="208"/>
      <c r="F772" s="208"/>
      <c r="G772" s="188"/>
      <c r="H772" s="188"/>
      <c r="I772" s="188"/>
    </row>
    <row r="773" spans="1:9" ht="15" hidden="1" customHeight="1">
      <c r="A773" s="11"/>
      <c r="B773" s="60" t="s">
        <v>931</v>
      </c>
      <c r="C773" s="226" t="s">
        <v>8</v>
      </c>
      <c r="D773" s="208"/>
      <c r="E773" s="208"/>
      <c r="F773" s="208"/>
      <c r="G773" s="188"/>
      <c r="H773" s="188"/>
      <c r="I773" s="188"/>
    </row>
    <row r="774" spans="1:9" ht="15" hidden="1" customHeight="1">
      <c r="A774" s="11"/>
      <c r="B774" s="60" t="s">
        <v>932</v>
      </c>
      <c r="C774" s="226" t="s">
        <v>8</v>
      </c>
      <c r="D774" s="208"/>
      <c r="E774" s="208"/>
      <c r="F774" s="208"/>
      <c r="G774" s="188"/>
      <c r="H774" s="188"/>
      <c r="I774" s="188"/>
    </row>
    <row r="775" spans="1:9" ht="60" hidden="1" customHeight="1">
      <c r="A775" s="86" t="s">
        <v>693</v>
      </c>
      <c r="B775" s="87" t="s">
        <v>694</v>
      </c>
      <c r="C775" s="226"/>
      <c r="D775" s="208"/>
      <c r="E775" s="208"/>
      <c r="F775" s="208"/>
      <c r="G775" s="188"/>
      <c r="H775" s="188"/>
      <c r="I775" s="188"/>
    </row>
    <row r="776" spans="1:9" ht="60" hidden="1" customHeight="1">
      <c r="A776" s="11" t="s">
        <v>696</v>
      </c>
      <c r="B776" s="60" t="s">
        <v>933</v>
      </c>
      <c r="C776" s="226" t="s">
        <v>8</v>
      </c>
      <c r="D776" s="208"/>
      <c r="E776" s="208"/>
      <c r="F776" s="208"/>
      <c r="G776" s="188"/>
      <c r="H776" s="188"/>
      <c r="I776" s="188"/>
    </row>
    <row r="777" spans="1:9" ht="45" hidden="1" customHeight="1">
      <c r="A777" s="11" t="s">
        <v>701</v>
      </c>
      <c r="B777" s="60" t="s">
        <v>700</v>
      </c>
      <c r="C777" s="226"/>
      <c r="D777" s="208"/>
      <c r="E777" s="208"/>
      <c r="F777" s="208"/>
      <c r="G777" s="188"/>
      <c r="H777" s="188"/>
      <c r="I777" s="188"/>
    </row>
    <row r="778" spans="1:9" ht="15" hidden="1" customHeight="1">
      <c r="A778" s="11"/>
      <c r="B778" s="60" t="s">
        <v>934</v>
      </c>
      <c r="C778" s="226" t="s">
        <v>850</v>
      </c>
      <c r="D778" s="208"/>
      <c r="E778" s="208"/>
      <c r="F778" s="208"/>
      <c r="G778" s="188"/>
      <c r="H778" s="188"/>
      <c r="I778" s="188"/>
    </row>
    <row r="779" spans="1:9" ht="15" hidden="1" customHeight="1">
      <c r="A779" s="11"/>
      <c r="B779" s="60" t="s">
        <v>935</v>
      </c>
      <c r="C779" s="226" t="s">
        <v>850</v>
      </c>
      <c r="D779" s="208"/>
      <c r="E779" s="208"/>
      <c r="F779" s="208"/>
      <c r="G779" s="188"/>
      <c r="H779" s="188"/>
      <c r="I779" s="188"/>
    </row>
    <row r="780" spans="1:9" ht="60" hidden="1" customHeight="1">
      <c r="A780" s="86" t="s">
        <v>705</v>
      </c>
      <c r="B780" s="87" t="s">
        <v>706</v>
      </c>
      <c r="C780" s="164"/>
      <c r="D780" s="208"/>
      <c r="E780" s="208"/>
      <c r="F780" s="208"/>
      <c r="G780" s="188"/>
      <c r="H780" s="188"/>
      <c r="I780" s="188"/>
    </row>
    <row r="781" spans="1:9" ht="75" hidden="1" customHeight="1">
      <c r="A781" s="11" t="s">
        <v>708</v>
      </c>
      <c r="B781" s="60" t="s">
        <v>707</v>
      </c>
      <c r="C781" s="226"/>
      <c r="D781" s="208"/>
      <c r="E781" s="208"/>
      <c r="F781" s="208"/>
      <c r="G781" s="188"/>
      <c r="H781" s="188"/>
      <c r="I781" s="188"/>
    </row>
    <row r="782" spans="1:9" ht="15" hidden="1" customHeight="1">
      <c r="A782" s="11"/>
      <c r="B782" s="60" t="s">
        <v>936</v>
      </c>
      <c r="C782" s="226" t="s">
        <v>8</v>
      </c>
      <c r="D782" s="208"/>
      <c r="E782" s="208"/>
      <c r="F782" s="208"/>
      <c r="G782" s="188"/>
      <c r="H782" s="188"/>
      <c r="I782" s="188"/>
    </row>
    <row r="783" spans="1:9" ht="15" hidden="1" customHeight="1">
      <c r="A783" s="11"/>
      <c r="B783" s="60" t="s">
        <v>937</v>
      </c>
      <c r="C783" s="226" t="s">
        <v>8</v>
      </c>
      <c r="D783" s="208"/>
      <c r="E783" s="208"/>
      <c r="F783" s="208"/>
      <c r="G783" s="188"/>
      <c r="H783" s="188"/>
      <c r="I783" s="188"/>
    </row>
    <row r="784" spans="1:9" ht="15" hidden="1" customHeight="1">
      <c r="A784" s="11"/>
      <c r="B784" s="60" t="s">
        <v>938</v>
      </c>
      <c r="C784" s="226" t="s">
        <v>8</v>
      </c>
      <c r="D784" s="208"/>
      <c r="E784" s="208"/>
      <c r="F784" s="208"/>
      <c r="G784" s="188"/>
      <c r="H784" s="188"/>
      <c r="I784" s="188"/>
    </row>
    <row r="785" spans="1:9" ht="30" hidden="1" customHeight="1">
      <c r="A785" s="86" t="s">
        <v>716</v>
      </c>
      <c r="B785" s="87" t="s">
        <v>717</v>
      </c>
      <c r="C785" s="164"/>
      <c r="D785" s="208"/>
      <c r="E785" s="208"/>
      <c r="F785" s="208"/>
      <c r="G785" s="188"/>
      <c r="H785" s="188"/>
      <c r="I785" s="188"/>
    </row>
    <row r="786" spans="1:9" ht="45" hidden="1" customHeight="1">
      <c r="A786" s="11" t="s">
        <v>719</v>
      </c>
      <c r="B786" s="60" t="s">
        <v>939</v>
      </c>
      <c r="C786" s="226" t="s">
        <v>8</v>
      </c>
      <c r="D786" s="208"/>
      <c r="E786" s="208"/>
      <c r="F786" s="208"/>
      <c r="G786" s="188"/>
      <c r="H786" s="188"/>
      <c r="I786" s="188"/>
    </row>
    <row r="787" spans="1:9" ht="45" hidden="1" customHeight="1">
      <c r="A787" s="86" t="s">
        <v>722</v>
      </c>
      <c r="B787" s="87" t="s">
        <v>723</v>
      </c>
      <c r="C787" s="164"/>
      <c r="D787" s="208"/>
      <c r="E787" s="208"/>
      <c r="F787" s="208"/>
      <c r="G787" s="188"/>
      <c r="H787" s="188"/>
      <c r="I787" s="188"/>
    </row>
    <row r="788" spans="1:9" ht="45" hidden="1" customHeight="1">
      <c r="A788" s="11" t="s">
        <v>725</v>
      </c>
      <c r="B788" s="60" t="s">
        <v>940</v>
      </c>
      <c r="C788" s="226" t="s">
        <v>8</v>
      </c>
      <c r="D788" s="208"/>
      <c r="E788" s="208"/>
      <c r="F788" s="208"/>
      <c r="G788" s="188"/>
      <c r="H788" s="188"/>
      <c r="I788" s="188"/>
    </row>
    <row r="789" spans="1:9" ht="45" hidden="1" customHeight="1">
      <c r="A789" s="86" t="s">
        <v>728</v>
      </c>
      <c r="B789" s="87" t="s">
        <v>729</v>
      </c>
      <c r="C789" s="164"/>
      <c r="D789" s="208"/>
      <c r="E789" s="208"/>
      <c r="F789" s="208"/>
      <c r="G789" s="188"/>
      <c r="H789" s="188"/>
      <c r="I789" s="188"/>
    </row>
    <row r="790" spans="1:9" ht="45" hidden="1" customHeight="1">
      <c r="A790" s="11" t="s">
        <v>730</v>
      </c>
      <c r="B790" s="60" t="s">
        <v>865</v>
      </c>
      <c r="C790" s="226"/>
      <c r="D790" s="208"/>
      <c r="E790" s="208"/>
      <c r="F790" s="208"/>
      <c r="G790" s="188"/>
      <c r="H790" s="188"/>
      <c r="I790" s="188"/>
    </row>
    <row r="791" spans="1:9" ht="15" hidden="1" customHeight="1">
      <c r="A791" s="78"/>
      <c r="B791" s="60" t="s">
        <v>941</v>
      </c>
      <c r="C791" s="226" t="s">
        <v>8</v>
      </c>
      <c r="D791" s="208"/>
      <c r="E791" s="208"/>
      <c r="F791" s="208"/>
      <c r="G791" s="188"/>
      <c r="H791" s="188"/>
      <c r="I791" s="188"/>
    </row>
    <row r="792" spans="1:9" ht="15" hidden="1" customHeight="1">
      <c r="A792" s="78"/>
      <c r="B792" s="60" t="s">
        <v>942</v>
      </c>
      <c r="C792" s="226" t="s">
        <v>8</v>
      </c>
      <c r="D792" s="208"/>
      <c r="E792" s="208"/>
      <c r="F792" s="208"/>
      <c r="G792" s="188"/>
      <c r="H792" s="188"/>
      <c r="I792" s="188"/>
    </row>
    <row r="793" spans="1:9" ht="30" hidden="1" customHeight="1">
      <c r="A793" s="86" t="s">
        <v>735</v>
      </c>
      <c r="B793" s="87" t="s">
        <v>736</v>
      </c>
      <c r="C793" s="164"/>
      <c r="D793" s="208"/>
      <c r="E793" s="208"/>
      <c r="F793" s="208"/>
      <c r="G793" s="188"/>
      <c r="H793" s="188"/>
      <c r="I793" s="188"/>
    </row>
    <row r="794" spans="1:9" ht="60" hidden="1" customHeight="1">
      <c r="A794" s="11" t="s">
        <v>738</v>
      </c>
      <c r="B794" s="60" t="s">
        <v>943</v>
      </c>
      <c r="C794" s="226" t="s">
        <v>8</v>
      </c>
      <c r="D794" s="208"/>
      <c r="E794" s="208"/>
      <c r="F794" s="208"/>
      <c r="G794" s="188"/>
      <c r="H794" s="188"/>
      <c r="I794" s="188"/>
    </row>
    <row r="795" spans="1:9" ht="15" hidden="1" customHeight="1">
      <c r="A795" s="250" t="s">
        <v>741</v>
      </c>
      <c r="B795" s="250"/>
      <c r="C795" s="250"/>
      <c r="D795" s="250"/>
      <c r="E795" s="250"/>
      <c r="F795" s="250"/>
      <c r="G795" s="188"/>
      <c r="H795" s="188"/>
      <c r="I795" s="188"/>
    </row>
    <row r="796" spans="1:9" ht="15" hidden="1" customHeight="1">
      <c r="A796" s="250" t="s">
        <v>742</v>
      </c>
      <c r="B796" s="250"/>
      <c r="C796" s="250"/>
      <c r="D796" s="250"/>
      <c r="E796" s="250"/>
      <c r="F796" s="250"/>
      <c r="G796" s="188"/>
      <c r="H796" s="188"/>
      <c r="I796" s="188"/>
    </row>
    <row r="797" spans="1:9" ht="30" hidden="1" customHeight="1">
      <c r="A797" s="9" t="s">
        <v>743</v>
      </c>
      <c r="B797" s="31" t="s">
        <v>815</v>
      </c>
      <c r="C797" s="188"/>
      <c r="D797" s="207"/>
      <c r="E797" s="207"/>
      <c r="F797" s="207"/>
      <c r="G797" s="188"/>
      <c r="H797" s="188"/>
      <c r="I797" s="188"/>
    </row>
    <row r="798" spans="1:9" ht="75" hidden="1" customHeight="1">
      <c r="A798" s="65" t="s">
        <v>749</v>
      </c>
      <c r="B798" s="66" t="s">
        <v>744</v>
      </c>
      <c r="C798" s="235" t="s">
        <v>866</v>
      </c>
      <c r="D798" s="172">
        <f>IF(ISERR('Профессиональное обучение'!E146),"-",'Профессиональное обучение'!E146)</f>
        <v>0</v>
      </c>
      <c r="E798" s="172">
        <f>IF(ISERR('Профессиональное обучение'!F146),"-",'Профессиональное обучение'!F146)</f>
        <v>0</v>
      </c>
      <c r="F798" s="172">
        <f>IF(ISERR('Профессиональное обучение'!G146),"-",'Профессиональное обучение'!G146)</f>
        <v>0</v>
      </c>
      <c r="G798" s="188"/>
      <c r="H798" s="188"/>
      <c r="I798" s="188"/>
    </row>
    <row r="799" spans="1:9" ht="60" hidden="1" customHeight="1">
      <c r="A799" s="65" t="s">
        <v>750</v>
      </c>
      <c r="B799" s="66" t="s">
        <v>748</v>
      </c>
      <c r="C799" s="235"/>
      <c r="D799" s="209"/>
      <c r="E799" s="209"/>
      <c r="F799" s="209"/>
      <c r="G799" s="188"/>
      <c r="H799" s="188"/>
      <c r="I799" s="188"/>
    </row>
    <row r="800" spans="1:9" ht="15" hidden="1" customHeight="1">
      <c r="A800" s="65"/>
      <c r="B800" s="66" t="s">
        <v>65</v>
      </c>
      <c r="C800" s="235" t="s">
        <v>866</v>
      </c>
      <c r="D800" s="172">
        <f>IF(ISERR('Профессиональное обучение'!E149),"-",'Профессиональное обучение'!E149)</f>
        <v>0</v>
      </c>
      <c r="E800" s="172">
        <f>IF(ISERR('Профессиональное обучение'!F149),"-",'Профессиональное обучение'!F149)</f>
        <v>0</v>
      </c>
      <c r="F800" s="172">
        <f>IF(ISERR('Профессиональное обучение'!G149),"-",'Профессиональное обучение'!G149)</f>
        <v>0</v>
      </c>
      <c r="G800" s="188"/>
      <c r="H800" s="188"/>
      <c r="I800" s="188"/>
    </row>
    <row r="801" spans="1:9" ht="30" hidden="1" customHeight="1">
      <c r="A801" s="65"/>
      <c r="B801" s="66" t="s">
        <v>867</v>
      </c>
      <c r="C801" s="235" t="s">
        <v>866</v>
      </c>
      <c r="D801" s="172">
        <f>IF(ISERR('Профессиональное обучение'!E150),"-",'Профессиональное обучение'!E150)</f>
        <v>0</v>
      </c>
      <c r="E801" s="172">
        <f>IF(ISERR('Профессиональное обучение'!F150),"-",'Профессиональное обучение'!F150)</f>
        <v>0</v>
      </c>
      <c r="F801" s="172">
        <f>IF(ISERR('Профессиональное обучение'!G150),"-",'Профессиональное обучение'!G150)</f>
        <v>0</v>
      </c>
      <c r="G801" s="188"/>
      <c r="H801" s="188"/>
      <c r="I801" s="188"/>
    </row>
    <row r="802" spans="1:9" ht="15" hidden="1" customHeight="1">
      <c r="A802" s="70"/>
      <c r="B802" s="66" t="s">
        <v>868</v>
      </c>
      <c r="C802" s="235" t="s">
        <v>866</v>
      </c>
      <c r="D802" s="172">
        <f>IF(ISERR('Профессиональное обучение'!E151),"-",'Профессиональное обучение'!E151)</f>
        <v>0</v>
      </c>
      <c r="E802" s="172">
        <f>IF(ISERR('Профессиональное обучение'!F151),"-",'Профессиональное обучение'!F151)</f>
        <v>0</v>
      </c>
      <c r="F802" s="172">
        <f>IF(ISERR('Профессиональное обучение'!G151),"-",'Профессиональное обучение'!G151)</f>
        <v>0</v>
      </c>
      <c r="G802" s="188"/>
      <c r="H802" s="188"/>
      <c r="I802" s="188"/>
    </row>
    <row r="803" spans="1:9" ht="15" hidden="1" customHeight="1">
      <c r="A803" s="70"/>
      <c r="B803" s="66" t="s">
        <v>869</v>
      </c>
      <c r="C803" s="235" t="s">
        <v>866</v>
      </c>
      <c r="D803" s="172">
        <f>IF(ISERR('Профессиональное обучение'!E152),"-",'Профессиональное обучение'!E152)</f>
        <v>0</v>
      </c>
      <c r="E803" s="172">
        <f>IF(ISERR('Профессиональное обучение'!F152),"-",'Профессиональное обучение'!F152)</f>
        <v>0</v>
      </c>
      <c r="F803" s="172">
        <f>IF(ISERR('Профессиональное обучение'!G152),"-",'Профессиональное обучение'!G152)</f>
        <v>0</v>
      </c>
      <c r="G803" s="188"/>
      <c r="H803" s="188"/>
      <c r="I803" s="188"/>
    </row>
    <row r="804" spans="1:9" ht="45" hidden="1" customHeight="1">
      <c r="A804" s="65" t="s">
        <v>758</v>
      </c>
      <c r="B804" s="66" t="s">
        <v>755</v>
      </c>
      <c r="C804" s="235" t="s">
        <v>8</v>
      </c>
      <c r="D804" s="172">
        <f>IF(ISERR('Профессиональное обучение'!E153),"-",'Профессиональное обучение'!E153)</f>
        <v>0</v>
      </c>
      <c r="E804" s="172">
        <f>IF(ISERR('Профессиональное обучение'!F153),"-",'Профессиональное обучение'!F153)</f>
        <v>0</v>
      </c>
      <c r="F804" s="172">
        <f>IF(ISERR('Профессиональное обучение'!G153),"-",'Профессиональное обучение'!G153)</f>
        <v>0</v>
      </c>
      <c r="G804" s="188"/>
      <c r="H804" s="188"/>
      <c r="I804" s="188"/>
    </row>
    <row r="805" spans="1:9" ht="30" hidden="1" customHeight="1">
      <c r="A805" s="9" t="s">
        <v>759</v>
      </c>
      <c r="B805" s="31" t="s">
        <v>760</v>
      </c>
      <c r="C805" s="183"/>
      <c r="D805" s="207"/>
      <c r="E805" s="207"/>
      <c r="F805" s="207"/>
      <c r="G805" s="188"/>
      <c r="H805" s="188"/>
      <c r="I805" s="188"/>
    </row>
    <row r="806" spans="1:9" ht="60" hidden="1" customHeight="1">
      <c r="A806" s="65" t="s">
        <v>762</v>
      </c>
      <c r="B806" s="66" t="s">
        <v>761</v>
      </c>
      <c r="C806" s="235" t="s">
        <v>8</v>
      </c>
      <c r="D806" s="172">
        <f>IF(ISERR('Профессиональное обучение'!E157),"-",'Профессиональное обучение'!E157)</f>
        <v>0</v>
      </c>
      <c r="E806" s="172">
        <f>IF(ISERR('Профессиональное обучение'!F157),"-",'Профессиональное обучение'!F157)</f>
        <v>0</v>
      </c>
      <c r="F806" s="172">
        <f>IF(ISERR('Профессиональное обучение'!G157),"-",'Профессиональное обучение'!G157)</f>
        <v>0</v>
      </c>
      <c r="G806" s="188"/>
      <c r="H806" s="188"/>
      <c r="I806" s="188"/>
    </row>
    <row r="807" spans="1:9" ht="45" hidden="1" customHeight="1">
      <c r="A807" s="86" t="s">
        <v>766</v>
      </c>
      <c r="B807" s="87" t="s">
        <v>767</v>
      </c>
      <c r="C807" s="164"/>
      <c r="D807" s="208"/>
      <c r="E807" s="208"/>
      <c r="F807" s="208"/>
      <c r="G807" s="188"/>
      <c r="H807" s="188"/>
      <c r="I807" s="188"/>
    </row>
    <row r="808" spans="1:9" ht="75" hidden="1" customHeight="1">
      <c r="A808" s="11" t="s">
        <v>769</v>
      </c>
      <c r="B808" s="60" t="s">
        <v>944</v>
      </c>
      <c r="C808" s="226" t="s">
        <v>8</v>
      </c>
      <c r="D808" s="208"/>
      <c r="E808" s="208"/>
      <c r="F808" s="208"/>
      <c r="G808" s="188"/>
      <c r="H808" s="188"/>
      <c r="I808" s="188"/>
    </row>
    <row r="809" spans="1:9" ht="45" hidden="1" customHeight="1">
      <c r="A809" s="86" t="s">
        <v>772</v>
      </c>
      <c r="B809" s="87" t="s">
        <v>773</v>
      </c>
      <c r="C809" s="226"/>
      <c r="D809" s="208"/>
      <c r="E809" s="208"/>
      <c r="F809" s="208"/>
      <c r="G809" s="188"/>
      <c r="H809" s="188"/>
      <c r="I809" s="188"/>
    </row>
    <row r="810" spans="1:9" ht="60" hidden="1" customHeight="1">
      <c r="A810" s="11" t="s">
        <v>775</v>
      </c>
      <c r="B810" s="60" t="s">
        <v>945</v>
      </c>
      <c r="C810" s="226" t="s">
        <v>8</v>
      </c>
      <c r="D810" s="208"/>
      <c r="E810" s="208"/>
      <c r="F810" s="208"/>
      <c r="G810" s="188"/>
      <c r="H810" s="188"/>
      <c r="I810" s="188"/>
    </row>
    <row r="811" spans="1:9" ht="30" hidden="1" customHeight="1">
      <c r="A811" s="86" t="s">
        <v>778</v>
      </c>
      <c r="B811" s="87" t="s">
        <v>779</v>
      </c>
      <c r="C811" s="164"/>
      <c r="D811" s="208"/>
      <c r="E811" s="208"/>
      <c r="F811" s="208"/>
      <c r="G811" s="188"/>
      <c r="H811" s="188"/>
      <c r="I811" s="188"/>
    </row>
    <row r="812" spans="1:9" ht="60" hidden="1" customHeight="1">
      <c r="A812" s="67" t="s">
        <v>780</v>
      </c>
      <c r="B812" s="93" t="s">
        <v>781</v>
      </c>
      <c r="C812" s="238" t="s">
        <v>8</v>
      </c>
      <c r="D812" s="171">
        <f>IF(ISERR('Профессиональное обучение'!E169),"-",'Профессиональное обучение'!E169)</f>
        <v>0</v>
      </c>
      <c r="E812" s="171">
        <f>IF(ISERR('Профессиональное обучение'!F169),"-",'Профессиональное обучение'!F169)</f>
        <v>0</v>
      </c>
      <c r="F812" s="171">
        <f>IF(ISERR('Профессиональное обучение'!G169),"-",'Профессиональное обучение'!G169)</f>
        <v>0</v>
      </c>
      <c r="G812" s="188"/>
      <c r="H812" s="188"/>
      <c r="I812" s="188"/>
    </row>
    <row r="813" spans="1:9" ht="30" hidden="1" customHeight="1">
      <c r="A813" s="86" t="s">
        <v>788</v>
      </c>
      <c r="B813" s="87" t="s">
        <v>787</v>
      </c>
      <c r="C813" s="164"/>
      <c r="D813" s="208"/>
      <c r="E813" s="208"/>
      <c r="F813" s="208"/>
      <c r="G813" s="188"/>
      <c r="H813" s="188"/>
      <c r="I813" s="188"/>
    </row>
    <row r="814" spans="1:9" ht="60" hidden="1" customHeight="1">
      <c r="A814" s="11" t="s">
        <v>790</v>
      </c>
      <c r="B814" s="60" t="s">
        <v>946</v>
      </c>
      <c r="C814" s="226" t="s">
        <v>8</v>
      </c>
      <c r="D814" s="208"/>
      <c r="E814" s="208"/>
      <c r="F814" s="208"/>
      <c r="G814" s="188"/>
      <c r="H814" s="188"/>
      <c r="I814" s="188"/>
    </row>
    <row r="815" spans="1:9" ht="60" hidden="1" customHeight="1">
      <c r="A815" s="86" t="s">
        <v>794</v>
      </c>
      <c r="B815" s="87" t="s">
        <v>793</v>
      </c>
      <c r="C815" s="164"/>
      <c r="D815" s="208"/>
      <c r="E815" s="208"/>
      <c r="F815" s="208"/>
      <c r="G815" s="188"/>
      <c r="H815" s="188"/>
      <c r="I815" s="188"/>
    </row>
    <row r="816" spans="1:9" ht="30" hidden="1" customHeight="1">
      <c r="A816" s="11" t="s">
        <v>796</v>
      </c>
      <c r="B816" s="60" t="s">
        <v>811</v>
      </c>
      <c r="C816" s="226"/>
      <c r="D816" s="208"/>
      <c r="E816" s="208"/>
      <c r="F816" s="208"/>
      <c r="G816" s="188"/>
      <c r="H816" s="188"/>
      <c r="I816" s="188"/>
    </row>
    <row r="817" spans="1:9" ht="15" hidden="1" customHeight="1">
      <c r="A817" s="11"/>
      <c r="B817" s="60" t="s">
        <v>947</v>
      </c>
      <c r="C817" s="226" t="s">
        <v>850</v>
      </c>
      <c r="D817" s="208"/>
      <c r="E817" s="208"/>
      <c r="F817" s="208"/>
      <c r="G817" s="188"/>
      <c r="H817" s="188"/>
      <c r="I817" s="188"/>
    </row>
    <row r="818" spans="1:9" ht="15" hidden="1" customHeight="1">
      <c r="A818" s="11"/>
      <c r="B818" s="60" t="s">
        <v>937</v>
      </c>
      <c r="C818" s="226" t="s">
        <v>850</v>
      </c>
      <c r="D818" s="208"/>
      <c r="E818" s="208"/>
      <c r="F818" s="208"/>
      <c r="G818" s="188"/>
      <c r="H818" s="188"/>
      <c r="I818" s="188"/>
    </row>
    <row r="819" spans="1:9" ht="15" hidden="1" customHeight="1">
      <c r="A819" s="11"/>
      <c r="B819" s="60" t="s">
        <v>948</v>
      </c>
      <c r="C819" s="226" t="s">
        <v>850</v>
      </c>
      <c r="D819" s="208"/>
      <c r="E819" s="208"/>
      <c r="F819" s="208"/>
      <c r="G819" s="188"/>
      <c r="H819" s="188"/>
      <c r="I819" s="188"/>
    </row>
    <row r="820" spans="1:9" ht="15" hidden="1" customHeight="1">
      <c r="A820" s="11"/>
      <c r="B820" s="60" t="s">
        <v>949</v>
      </c>
      <c r="C820" s="226" t="s">
        <v>850</v>
      </c>
      <c r="D820" s="208"/>
      <c r="E820" s="208"/>
      <c r="F820" s="208"/>
      <c r="G820" s="188"/>
      <c r="H820" s="188"/>
      <c r="I820" s="188"/>
    </row>
    <row r="821" spans="1:9" ht="15" hidden="1" customHeight="1">
      <c r="A821" s="11"/>
      <c r="B821" s="60" t="s">
        <v>936</v>
      </c>
      <c r="C821" s="226" t="s">
        <v>850</v>
      </c>
      <c r="D821" s="208"/>
      <c r="E821" s="208"/>
      <c r="F821" s="208"/>
      <c r="G821" s="188"/>
      <c r="H821" s="188"/>
      <c r="I821" s="188"/>
    </row>
    <row r="822" spans="1:9" ht="15" hidden="1" customHeight="1">
      <c r="A822" s="11"/>
      <c r="B822" s="60" t="s">
        <v>950</v>
      </c>
      <c r="C822" s="226" t="s">
        <v>850</v>
      </c>
      <c r="D822" s="208"/>
      <c r="E822" s="208"/>
      <c r="F822" s="208"/>
      <c r="G822" s="188"/>
      <c r="H822" s="188"/>
      <c r="I822" s="188"/>
    </row>
    <row r="823" spans="1:9" ht="45" hidden="1" customHeight="1">
      <c r="A823" s="86" t="s">
        <v>798</v>
      </c>
      <c r="B823" s="87" t="s">
        <v>797</v>
      </c>
      <c r="C823" s="164"/>
      <c r="D823" s="208"/>
      <c r="E823" s="208"/>
      <c r="F823" s="208"/>
      <c r="G823" s="188"/>
      <c r="H823" s="188"/>
      <c r="I823" s="188"/>
    </row>
    <row r="824" spans="1:9" ht="60" hidden="1" customHeight="1">
      <c r="A824" s="11" t="s">
        <v>800</v>
      </c>
      <c r="B824" s="60" t="s">
        <v>799</v>
      </c>
      <c r="C824" s="226"/>
      <c r="D824" s="208"/>
      <c r="E824" s="208"/>
      <c r="F824" s="208"/>
      <c r="G824" s="188"/>
      <c r="H824" s="188"/>
      <c r="I824" s="188"/>
    </row>
    <row r="825" spans="1:9" ht="15" hidden="1" customHeight="1">
      <c r="A825" s="78"/>
      <c r="B825" s="60" t="s">
        <v>951</v>
      </c>
      <c r="C825" s="226" t="s">
        <v>8</v>
      </c>
      <c r="D825" s="208"/>
      <c r="E825" s="208"/>
      <c r="F825" s="208"/>
      <c r="G825" s="188"/>
      <c r="H825" s="188"/>
      <c r="I825" s="188"/>
    </row>
    <row r="826" spans="1:9" ht="15" hidden="1" customHeight="1">
      <c r="A826" s="78"/>
      <c r="B826" s="60" t="s">
        <v>952</v>
      </c>
      <c r="C826" s="226" t="s">
        <v>8</v>
      </c>
      <c r="D826" s="208"/>
      <c r="E826" s="208"/>
      <c r="F826" s="208"/>
      <c r="G826" s="188"/>
      <c r="H826" s="188"/>
      <c r="I826" s="188"/>
    </row>
    <row r="827" spans="1:9" ht="30" hidden="1" customHeight="1">
      <c r="A827" s="86" t="s">
        <v>805</v>
      </c>
      <c r="B827" s="87" t="s">
        <v>806</v>
      </c>
      <c r="C827" s="164"/>
      <c r="D827" s="208"/>
      <c r="E827" s="208"/>
      <c r="F827" s="208"/>
      <c r="G827" s="188"/>
      <c r="H827" s="188"/>
      <c r="I827" s="188"/>
    </row>
    <row r="828" spans="1:9" ht="75" hidden="1" customHeight="1">
      <c r="A828" s="11" t="s">
        <v>808</v>
      </c>
      <c r="B828" s="60" t="s">
        <v>953</v>
      </c>
      <c r="C828" s="226" t="s">
        <v>8</v>
      </c>
      <c r="D828" s="208"/>
      <c r="E828" s="208"/>
      <c r="F828" s="208"/>
      <c r="G828" s="188"/>
      <c r="H828" s="188"/>
      <c r="I828" s="188"/>
    </row>
    <row r="829" spans="1:9" ht="15" hidden="1" customHeight="1">
      <c r="A829" s="11"/>
      <c r="B829" s="60" t="s">
        <v>1198</v>
      </c>
      <c r="C829" s="226" t="s">
        <v>8</v>
      </c>
      <c r="D829" s="208"/>
      <c r="E829" s="208"/>
      <c r="F829" s="208"/>
      <c r="G829" s="208"/>
      <c r="H829" s="167"/>
      <c r="I829" s="188"/>
    </row>
    <row r="830" spans="1:9" ht="15" hidden="1" customHeight="1">
      <c r="A830" s="250" t="s">
        <v>430</v>
      </c>
      <c r="B830" s="250"/>
      <c r="C830" s="250"/>
      <c r="D830" s="250"/>
      <c r="E830" s="250"/>
      <c r="F830" s="250"/>
      <c r="G830" s="188"/>
      <c r="H830" s="188"/>
      <c r="I830" s="188"/>
    </row>
    <row r="831" spans="1:9" ht="30" hidden="1" customHeight="1">
      <c r="A831" s="110" t="s">
        <v>432</v>
      </c>
      <c r="B831" s="31" t="s">
        <v>431</v>
      </c>
      <c r="C831" s="188"/>
      <c r="D831" s="207"/>
      <c r="E831" s="207"/>
      <c r="F831" s="207"/>
      <c r="G831" s="188"/>
      <c r="H831" s="188"/>
      <c r="I831" s="188"/>
    </row>
    <row r="832" spans="1:9" ht="45" hidden="1" customHeight="1">
      <c r="A832" s="11" t="s">
        <v>829</v>
      </c>
      <c r="B832" s="60" t="s">
        <v>965</v>
      </c>
      <c r="C832" s="226" t="s">
        <v>8</v>
      </c>
      <c r="D832" s="208"/>
      <c r="E832" s="208"/>
      <c r="F832" s="208"/>
      <c r="G832" s="188"/>
      <c r="H832" s="188"/>
      <c r="I832" s="188"/>
    </row>
    <row r="833" spans="1:9" ht="75" hidden="1" customHeight="1">
      <c r="A833" s="67" t="s">
        <v>437</v>
      </c>
      <c r="B833" s="93" t="s">
        <v>1201</v>
      </c>
      <c r="C833" s="238" t="s">
        <v>8</v>
      </c>
      <c r="D833" s="210"/>
      <c r="E833" s="210"/>
      <c r="F833" s="210"/>
      <c r="G833" s="171"/>
      <c r="H833" s="188"/>
      <c r="I833" s="188"/>
    </row>
    <row r="834" spans="1:9" ht="90" hidden="1" customHeight="1">
      <c r="A834" s="67" t="s">
        <v>442</v>
      </c>
      <c r="B834" s="93" t="s">
        <v>1202</v>
      </c>
      <c r="C834" s="238" t="s">
        <v>8</v>
      </c>
      <c r="D834" s="171"/>
      <c r="E834" s="171"/>
      <c r="F834" s="171"/>
      <c r="G834" s="171"/>
      <c r="H834" s="188"/>
      <c r="I834" s="188"/>
    </row>
    <row r="835" spans="1:9" ht="30" hidden="1" customHeight="1">
      <c r="A835" s="134" t="s">
        <v>444</v>
      </c>
      <c r="B835" s="112" t="s">
        <v>443</v>
      </c>
      <c r="C835" s="238"/>
      <c r="D835" s="171"/>
      <c r="E835" s="171"/>
      <c r="F835" s="171"/>
      <c r="G835" s="171"/>
      <c r="H835" s="188"/>
      <c r="I835" s="188"/>
    </row>
    <row r="836" spans="1:9" ht="15" hidden="1" customHeight="1">
      <c r="A836" s="86" t="s">
        <v>834</v>
      </c>
      <c r="B836" s="87" t="s">
        <v>835</v>
      </c>
      <c r="C836" s="164"/>
      <c r="D836" s="208"/>
      <c r="E836" s="208"/>
      <c r="F836" s="208"/>
      <c r="G836" s="188"/>
      <c r="H836" s="188"/>
      <c r="I836" s="188"/>
    </row>
    <row r="837" spans="1:9" ht="45" hidden="1" customHeight="1">
      <c r="A837" s="109" t="s">
        <v>830</v>
      </c>
      <c r="B837" s="60" t="s">
        <v>966</v>
      </c>
      <c r="C837" s="226" t="s">
        <v>8</v>
      </c>
      <c r="D837" s="208"/>
      <c r="E837" s="208"/>
      <c r="F837" s="208"/>
      <c r="G837" s="188"/>
      <c r="H837" s="188"/>
      <c r="I837" s="188"/>
    </row>
    <row r="838" spans="1:9" ht="105" hidden="1" customHeight="1">
      <c r="A838" s="6" t="s">
        <v>445</v>
      </c>
      <c r="B838" s="32" t="s">
        <v>1203</v>
      </c>
      <c r="C838" s="183"/>
      <c r="D838" s="172"/>
      <c r="E838" s="172"/>
      <c r="F838" s="172"/>
      <c r="G838" s="172"/>
      <c r="H838" s="167"/>
      <c r="I838" s="188"/>
    </row>
    <row r="839" spans="1:9" ht="15" hidden="1" customHeight="1">
      <c r="A839" s="6"/>
      <c r="B839" s="32" t="s">
        <v>1139</v>
      </c>
      <c r="C839" s="183" t="s">
        <v>8</v>
      </c>
      <c r="D839" s="172"/>
      <c r="E839" s="172"/>
      <c r="F839" s="172"/>
      <c r="G839" s="172"/>
      <c r="H839" s="167"/>
      <c r="I839" s="188"/>
    </row>
    <row r="840" spans="1:9" ht="15" hidden="1" customHeight="1">
      <c r="A840" s="6"/>
      <c r="B840" s="32" t="s">
        <v>1140</v>
      </c>
      <c r="C840" s="183" t="s">
        <v>8</v>
      </c>
      <c r="D840" s="172"/>
      <c r="E840" s="172"/>
      <c r="F840" s="172"/>
      <c r="G840" s="172"/>
      <c r="H840" s="167"/>
      <c r="I840" s="188"/>
    </row>
    <row r="841" spans="1:9" ht="15" hidden="1" customHeight="1">
      <c r="A841" s="6"/>
      <c r="B841" s="32" t="s">
        <v>1141</v>
      </c>
      <c r="C841" s="183" t="s">
        <v>8</v>
      </c>
      <c r="D841" s="172"/>
      <c r="E841" s="172"/>
      <c r="F841" s="172"/>
      <c r="G841" s="172"/>
      <c r="H841" s="167"/>
      <c r="I841" s="188"/>
    </row>
    <row r="842" spans="1:9" ht="75" hidden="1" customHeight="1">
      <c r="A842" s="6" t="s">
        <v>456</v>
      </c>
      <c r="B842" s="32" t="s">
        <v>1204</v>
      </c>
      <c r="C842" s="183" t="s">
        <v>8</v>
      </c>
      <c r="D842" s="172"/>
      <c r="E842" s="172"/>
      <c r="F842" s="172"/>
      <c r="G842" s="172"/>
      <c r="H842" s="167"/>
      <c r="I842" s="188"/>
    </row>
    <row r="843" spans="1:9" ht="60" hidden="1" customHeight="1">
      <c r="A843" s="6" t="s">
        <v>460</v>
      </c>
      <c r="B843" s="32" t="s">
        <v>1205</v>
      </c>
      <c r="C843" s="183"/>
      <c r="D843" s="172"/>
      <c r="E843" s="172"/>
      <c r="F843" s="172"/>
      <c r="G843" s="172"/>
      <c r="H843" s="167"/>
      <c r="I843" s="188"/>
    </row>
    <row r="844" spans="1:9" ht="15" hidden="1" customHeight="1">
      <c r="A844" s="6"/>
      <c r="B844" s="32" t="s">
        <v>1206</v>
      </c>
      <c r="C844" s="183"/>
      <c r="D844" s="172"/>
      <c r="E844" s="172"/>
      <c r="F844" s="172"/>
      <c r="G844" s="172"/>
      <c r="H844" s="167"/>
      <c r="I844" s="188"/>
    </row>
    <row r="845" spans="1:9" ht="15" hidden="1" customHeight="1">
      <c r="A845" s="6"/>
      <c r="B845" s="32" t="s">
        <v>1207</v>
      </c>
      <c r="C845" s="183" t="s">
        <v>8</v>
      </c>
      <c r="D845" s="172"/>
      <c r="E845" s="172"/>
      <c r="F845" s="172"/>
      <c r="G845" s="172"/>
      <c r="H845" s="167"/>
      <c r="I845" s="188"/>
    </row>
    <row r="846" spans="1:9" ht="15" hidden="1" customHeight="1">
      <c r="A846" s="6"/>
      <c r="B846" s="32" t="s">
        <v>1208</v>
      </c>
      <c r="C846" s="183" t="s">
        <v>8</v>
      </c>
      <c r="D846" s="172"/>
      <c r="E846" s="172"/>
      <c r="F846" s="172"/>
      <c r="G846" s="172"/>
      <c r="H846" s="167"/>
      <c r="I846" s="188"/>
    </row>
    <row r="847" spans="1:9" ht="15" hidden="1" customHeight="1">
      <c r="A847" s="6"/>
      <c r="B847" s="32" t="s">
        <v>1209</v>
      </c>
      <c r="C847" s="183" t="s">
        <v>8</v>
      </c>
      <c r="D847" s="172"/>
      <c r="E847" s="172"/>
      <c r="F847" s="172"/>
      <c r="G847" s="172"/>
      <c r="H847" s="167"/>
      <c r="I847" s="188"/>
    </row>
    <row r="848" spans="1:9" ht="30" hidden="1" customHeight="1">
      <c r="A848" s="6"/>
      <c r="B848" s="32" t="s">
        <v>1210</v>
      </c>
      <c r="C848" s="183"/>
      <c r="D848" s="172"/>
      <c r="E848" s="172"/>
      <c r="F848" s="172"/>
      <c r="G848" s="172"/>
      <c r="H848" s="167"/>
      <c r="I848" s="188"/>
    </row>
    <row r="849" spans="1:9" ht="15" hidden="1" customHeight="1">
      <c r="A849" s="6"/>
      <c r="B849" s="32" t="s">
        <v>1207</v>
      </c>
      <c r="C849" s="183" t="s">
        <v>8</v>
      </c>
      <c r="D849" s="172"/>
      <c r="E849" s="172"/>
      <c r="F849" s="172"/>
      <c r="G849" s="172"/>
      <c r="H849" s="167"/>
      <c r="I849" s="188"/>
    </row>
    <row r="850" spans="1:9" ht="15" hidden="1" customHeight="1">
      <c r="A850" s="6"/>
      <c r="B850" s="32" t="s">
        <v>1208</v>
      </c>
      <c r="C850" s="183" t="s">
        <v>8</v>
      </c>
      <c r="D850" s="172"/>
      <c r="E850" s="172"/>
      <c r="F850" s="172"/>
      <c r="G850" s="172"/>
      <c r="H850" s="167"/>
      <c r="I850" s="188"/>
    </row>
    <row r="851" spans="1:9" ht="15" hidden="1" customHeight="1">
      <c r="A851" s="6"/>
      <c r="B851" s="32" t="s">
        <v>1209</v>
      </c>
      <c r="C851" s="183" t="s">
        <v>8</v>
      </c>
      <c r="D851" s="172"/>
      <c r="E851" s="172"/>
      <c r="F851" s="172"/>
      <c r="G851" s="172"/>
      <c r="H851" s="167"/>
      <c r="I851" s="188"/>
    </row>
    <row r="852" spans="1:9" ht="60" hidden="1" customHeight="1">
      <c r="A852" s="9" t="s">
        <v>478</v>
      </c>
      <c r="B852" s="31" t="s">
        <v>477</v>
      </c>
      <c r="C852" s="183"/>
      <c r="D852" s="172"/>
      <c r="E852" s="172"/>
      <c r="F852" s="172"/>
      <c r="G852" s="172"/>
      <c r="H852" s="167"/>
      <c r="I852" s="188"/>
    </row>
    <row r="853" spans="1:9" ht="90" hidden="1" customHeight="1">
      <c r="A853" s="6" t="s">
        <v>479</v>
      </c>
      <c r="B853" s="32" t="s">
        <v>1211</v>
      </c>
      <c r="C853" s="183"/>
      <c r="D853" s="172"/>
      <c r="E853" s="172"/>
      <c r="F853" s="172"/>
      <c r="G853" s="172"/>
      <c r="H853" s="167"/>
      <c r="I853" s="188"/>
    </row>
    <row r="854" spans="1:9" ht="15" hidden="1" customHeight="1">
      <c r="A854" s="6"/>
      <c r="B854" s="32" t="s">
        <v>1212</v>
      </c>
      <c r="C854" s="183" t="s">
        <v>8</v>
      </c>
      <c r="D854" s="172"/>
      <c r="E854" s="172"/>
      <c r="F854" s="172"/>
      <c r="G854" s="172"/>
      <c r="H854" s="167"/>
      <c r="I854" s="188"/>
    </row>
    <row r="855" spans="1:9" ht="15" hidden="1" customHeight="1">
      <c r="A855" s="6"/>
      <c r="B855" s="32" t="s">
        <v>1213</v>
      </c>
      <c r="C855" s="183" t="s">
        <v>8</v>
      </c>
      <c r="D855" s="172"/>
      <c r="E855" s="172"/>
      <c r="F855" s="172"/>
      <c r="G855" s="172"/>
      <c r="H855" s="167"/>
      <c r="I855" s="188"/>
    </row>
    <row r="856" spans="1:9" ht="90" hidden="1" customHeight="1">
      <c r="A856" s="67" t="s">
        <v>487</v>
      </c>
      <c r="B856" s="93" t="s">
        <v>1214</v>
      </c>
      <c r="C856" s="238" t="s">
        <v>8</v>
      </c>
      <c r="D856" s="210"/>
      <c r="E856" s="210"/>
      <c r="F856" s="210"/>
      <c r="G856" s="171"/>
      <c r="H856" s="188"/>
      <c r="I856" s="188"/>
    </row>
    <row r="857" spans="1:9" ht="105" hidden="1" customHeight="1">
      <c r="A857" s="67" t="s">
        <v>492</v>
      </c>
      <c r="B857" s="93" t="s">
        <v>1215</v>
      </c>
      <c r="C857" s="238" t="s">
        <v>747</v>
      </c>
      <c r="D857" s="171"/>
      <c r="E857" s="171"/>
      <c r="F857" s="171"/>
      <c r="G857" s="171"/>
      <c r="H857" s="188"/>
      <c r="I857" s="188"/>
    </row>
    <row r="858" spans="1:9" ht="60" hidden="1" customHeight="1">
      <c r="A858" s="111" t="s">
        <v>496</v>
      </c>
      <c r="B858" s="93" t="s">
        <v>1216</v>
      </c>
      <c r="C858" s="238" t="s">
        <v>747</v>
      </c>
      <c r="D858" s="171"/>
      <c r="E858" s="171"/>
      <c r="F858" s="171"/>
      <c r="G858" s="171"/>
      <c r="H858" s="188"/>
      <c r="I858" s="188"/>
    </row>
    <row r="859" spans="1:9" ht="15" hidden="1" customHeight="1">
      <c r="A859" s="86" t="s">
        <v>834</v>
      </c>
      <c r="B859" s="87" t="s">
        <v>835</v>
      </c>
      <c r="C859" s="164"/>
      <c r="D859" s="208"/>
      <c r="E859" s="208"/>
      <c r="F859" s="208"/>
      <c r="G859" s="188"/>
      <c r="H859" s="188"/>
      <c r="I859" s="188"/>
    </row>
    <row r="860" spans="1:9" ht="45" hidden="1" customHeight="1">
      <c r="A860" s="109" t="s">
        <v>830</v>
      </c>
      <c r="B860" s="60" t="s">
        <v>966</v>
      </c>
      <c r="C860" s="226" t="s">
        <v>8</v>
      </c>
      <c r="D860" s="208"/>
      <c r="E860" s="208"/>
      <c r="F860" s="208"/>
      <c r="G860" s="188"/>
      <c r="H860" s="188"/>
      <c r="I860" s="188"/>
    </row>
    <row r="861" spans="1:9" ht="90" hidden="1" customHeight="1">
      <c r="A861" s="6" t="s">
        <v>504</v>
      </c>
      <c r="B861" s="32" t="s">
        <v>1217</v>
      </c>
      <c r="C861" s="183" t="s">
        <v>8</v>
      </c>
      <c r="D861" s="172"/>
      <c r="E861" s="172"/>
      <c r="F861" s="172"/>
      <c r="G861" s="172"/>
      <c r="H861" s="167"/>
      <c r="I861" s="188"/>
    </row>
    <row r="862" spans="1:9" ht="60" hidden="1" customHeight="1">
      <c r="A862" s="6" t="s">
        <v>510</v>
      </c>
      <c r="B862" s="32" t="s">
        <v>1218</v>
      </c>
      <c r="C862" s="183" t="s">
        <v>8</v>
      </c>
      <c r="D862" s="172"/>
      <c r="E862" s="172"/>
      <c r="F862" s="172"/>
      <c r="G862" s="172"/>
      <c r="H862" s="167"/>
      <c r="I862" s="188"/>
    </row>
    <row r="863" spans="1:9" ht="75" hidden="1" customHeight="1">
      <c r="A863" s="6" t="s">
        <v>515</v>
      </c>
      <c r="B863" s="32" t="s">
        <v>1219</v>
      </c>
      <c r="C863" s="183" t="s">
        <v>8</v>
      </c>
      <c r="D863" s="172"/>
      <c r="E863" s="172"/>
      <c r="F863" s="172"/>
      <c r="G863" s="172"/>
      <c r="H863" s="167"/>
      <c r="I863" s="188"/>
    </row>
    <row r="864" spans="1:9" ht="60" hidden="1" customHeight="1">
      <c r="A864" s="9" t="s">
        <v>519</v>
      </c>
      <c r="B864" s="31" t="s">
        <v>520</v>
      </c>
      <c r="C864" s="183"/>
      <c r="D864" s="172"/>
      <c r="E864" s="172"/>
      <c r="F864" s="172"/>
      <c r="G864" s="172"/>
      <c r="H864" s="167"/>
      <c r="I864" s="188"/>
    </row>
    <row r="865" spans="1:9" ht="75" hidden="1" customHeight="1">
      <c r="A865" s="6" t="s">
        <v>522</v>
      </c>
      <c r="B865" s="32" t="s">
        <v>1220</v>
      </c>
      <c r="C865" s="183" t="s">
        <v>8</v>
      </c>
      <c r="D865" s="172"/>
      <c r="E865" s="172"/>
      <c r="F865" s="172"/>
      <c r="G865" s="172"/>
      <c r="H865" s="167"/>
      <c r="I865" s="188"/>
    </row>
    <row r="866" spans="1:9" ht="45" hidden="1" customHeight="1">
      <c r="A866" s="6" t="s">
        <v>527</v>
      </c>
      <c r="B866" s="32" t="s">
        <v>1221</v>
      </c>
      <c r="C866" s="183" t="s">
        <v>8</v>
      </c>
      <c r="D866" s="172"/>
      <c r="E866" s="172"/>
      <c r="F866" s="172"/>
      <c r="G866" s="172"/>
      <c r="H866" s="167"/>
      <c r="I866" s="188"/>
    </row>
    <row r="867" spans="1:9" ht="30" hidden="1" customHeight="1">
      <c r="A867" s="6" t="s">
        <v>863</v>
      </c>
      <c r="B867" s="32" t="s">
        <v>1222</v>
      </c>
      <c r="C867" s="183" t="s">
        <v>8</v>
      </c>
      <c r="D867" s="172"/>
      <c r="E867" s="172"/>
      <c r="F867" s="172"/>
      <c r="G867" s="172"/>
      <c r="H867" s="167"/>
      <c r="I867" s="188"/>
    </row>
    <row r="868" spans="1:9" ht="15" hidden="1" customHeight="1">
      <c r="A868" s="6"/>
      <c r="B868" s="32" t="s">
        <v>1144</v>
      </c>
      <c r="C868" s="183" t="s">
        <v>850</v>
      </c>
      <c r="D868" s="172"/>
      <c r="E868" s="172"/>
      <c r="F868" s="172"/>
      <c r="G868" s="172"/>
      <c r="H868" s="167"/>
      <c r="I868" s="188"/>
    </row>
    <row r="869" spans="1:9" ht="15" hidden="1" customHeight="1">
      <c r="A869" s="6"/>
      <c r="B869" s="32" t="s">
        <v>1223</v>
      </c>
      <c r="C869" s="183" t="s">
        <v>850</v>
      </c>
      <c r="D869" s="172"/>
      <c r="E869" s="172"/>
      <c r="F869" s="172"/>
      <c r="G869" s="172"/>
      <c r="H869" s="167"/>
      <c r="I869" s="188"/>
    </row>
    <row r="870" spans="1:9" ht="60" hidden="1" customHeight="1">
      <c r="A870" s="6" t="s">
        <v>547</v>
      </c>
      <c r="B870" s="32" t="s">
        <v>1224</v>
      </c>
      <c r="C870" s="183" t="s">
        <v>8</v>
      </c>
      <c r="D870" s="172"/>
      <c r="E870" s="172"/>
      <c r="F870" s="172"/>
      <c r="G870" s="172"/>
      <c r="H870" s="167"/>
      <c r="I870" s="188"/>
    </row>
    <row r="871" spans="1:9" ht="30" hidden="1" customHeight="1">
      <c r="A871" s="6" t="s">
        <v>546</v>
      </c>
      <c r="B871" s="32" t="s">
        <v>1225</v>
      </c>
      <c r="C871" s="183" t="s">
        <v>849</v>
      </c>
      <c r="D871" s="172"/>
      <c r="E871" s="172"/>
      <c r="F871" s="172"/>
      <c r="G871" s="172"/>
      <c r="H871" s="167"/>
      <c r="I871" s="188"/>
    </row>
    <row r="872" spans="1:9" ht="30" hidden="1" customHeight="1">
      <c r="A872" s="9" t="s">
        <v>554</v>
      </c>
      <c r="B872" s="31" t="s">
        <v>555</v>
      </c>
      <c r="C872" s="183"/>
      <c r="D872" s="172"/>
      <c r="E872" s="172"/>
      <c r="F872" s="172"/>
      <c r="G872" s="172"/>
      <c r="H872" s="167"/>
      <c r="I872" s="188"/>
    </row>
    <row r="873" spans="1:9" ht="30" hidden="1" customHeight="1">
      <c r="A873" s="6" t="s">
        <v>557</v>
      </c>
      <c r="B873" s="32" t="s">
        <v>1226</v>
      </c>
      <c r="C873" s="183"/>
      <c r="D873" s="172"/>
      <c r="E873" s="172"/>
      <c r="F873" s="172"/>
      <c r="G873" s="172"/>
      <c r="H873" s="167"/>
      <c r="I873" s="188"/>
    </row>
    <row r="874" spans="1:9" ht="15" hidden="1" customHeight="1">
      <c r="A874" s="6"/>
      <c r="B874" s="32" t="s">
        <v>1227</v>
      </c>
      <c r="C874" s="183" t="s">
        <v>8</v>
      </c>
      <c r="D874" s="172"/>
      <c r="E874" s="172"/>
      <c r="F874" s="172"/>
      <c r="G874" s="172"/>
      <c r="H874" s="167"/>
      <c r="I874" s="188"/>
    </row>
    <row r="875" spans="1:9" ht="15" hidden="1" customHeight="1">
      <c r="A875" s="6"/>
      <c r="B875" s="32" t="s">
        <v>1228</v>
      </c>
      <c r="C875" s="183" t="s">
        <v>8</v>
      </c>
      <c r="D875" s="172"/>
      <c r="E875" s="172"/>
      <c r="F875" s="172"/>
      <c r="G875" s="172"/>
      <c r="H875" s="167"/>
      <c r="I875" s="188"/>
    </row>
    <row r="876" spans="1:9" ht="75" hidden="1" customHeight="1">
      <c r="A876" s="6" t="s">
        <v>565</v>
      </c>
      <c r="B876" s="32" t="s">
        <v>1229</v>
      </c>
      <c r="C876" s="183"/>
      <c r="D876" s="172"/>
      <c r="E876" s="172"/>
      <c r="F876" s="172"/>
      <c r="G876" s="172"/>
      <c r="H876" s="167"/>
      <c r="I876" s="188"/>
    </row>
    <row r="877" spans="1:9" ht="15" hidden="1" customHeight="1">
      <c r="A877" s="6"/>
      <c r="B877" s="32" t="s">
        <v>1175</v>
      </c>
      <c r="C877" s="183" t="s">
        <v>8</v>
      </c>
      <c r="D877" s="172"/>
      <c r="E877" s="172"/>
      <c r="F877" s="172"/>
      <c r="G877" s="172"/>
      <c r="H877" s="167"/>
      <c r="I877" s="188"/>
    </row>
    <row r="878" spans="1:9" ht="15" hidden="1" customHeight="1">
      <c r="A878" s="6"/>
      <c r="B878" s="32" t="s">
        <v>1230</v>
      </c>
      <c r="C878" s="183" t="s">
        <v>8</v>
      </c>
      <c r="D878" s="172"/>
      <c r="E878" s="172"/>
      <c r="F878" s="172"/>
      <c r="G878" s="172"/>
      <c r="H878" s="167"/>
      <c r="I878" s="188"/>
    </row>
    <row r="879" spans="1:9" ht="30" hidden="1" customHeight="1">
      <c r="A879" s="6"/>
      <c r="B879" s="32" t="s">
        <v>1177</v>
      </c>
      <c r="C879" s="183" t="s">
        <v>8</v>
      </c>
      <c r="D879" s="172"/>
      <c r="E879" s="172"/>
      <c r="F879" s="172"/>
      <c r="G879" s="172"/>
      <c r="H879" s="167"/>
      <c r="I879" s="188"/>
    </row>
    <row r="880" spans="1:9" ht="15" hidden="1" customHeight="1">
      <c r="A880" s="30"/>
      <c r="B880" s="32" t="s">
        <v>894</v>
      </c>
      <c r="C880" s="183" t="s">
        <v>8</v>
      </c>
      <c r="D880" s="172"/>
      <c r="E880" s="172"/>
      <c r="F880" s="172"/>
      <c r="G880" s="188"/>
      <c r="H880" s="188"/>
      <c r="I880" s="188"/>
    </row>
    <row r="881" spans="1:9" ht="15" hidden="1" customHeight="1">
      <c r="A881" s="30"/>
      <c r="B881" s="32" t="s">
        <v>954</v>
      </c>
      <c r="C881" s="183"/>
      <c r="D881" s="207"/>
      <c r="E881" s="207"/>
      <c r="F881" s="207"/>
      <c r="G881" s="188"/>
      <c r="H881" s="188"/>
      <c r="I881" s="188"/>
    </row>
    <row r="882" spans="1:9" ht="15" hidden="1" customHeight="1">
      <c r="A882" s="30"/>
      <c r="B882" s="32" t="s">
        <v>893</v>
      </c>
      <c r="C882" s="183" t="s">
        <v>8</v>
      </c>
      <c r="D882" s="172"/>
      <c r="E882" s="172"/>
      <c r="F882" s="172"/>
      <c r="G882" s="188"/>
      <c r="H882" s="188"/>
      <c r="I882" s="188"/>
    </row>
    <row r="883" spans="1:9" ht="15" hidden="1" customHeight="1">
      <c r="A883" s="30"/>
      <c r="B883" s="32" t="s">
        <v>894</v>
      </c>
      <c r="C883" s="183" t="s">
        <v>8</v>
      </c>
      <c r="D883" s="172"/>
      <c r="E883" s="172"/>
      <c r="F883" s="172"/>
      <c r="G883" s="188"/>
      <c r="H883" s="188"/>
      <c r="I883" s="188"/>
    </row>
    <row r="884" spans="1:9" ht="45" hidden="1" customHeight="1">
      <c r="A884" s="9" t="s">
        <v>567</v>
      </c>
      <c r="B884" s="31" t="s">
        <v>568</v>
      </c>
      <c r="C884" s="183"/>
      <c r="D884" s="172"/>
      <c r="E884" s="172"/>
      <c r="F884" s="172"/>
      <c r="G884" s="172"/>
      <c r="H884" s="167"/>
      <c r="I884" s="188"/>
    </row>
    <row r="885" spans="1:9" ht="75" hidden="1" customHeight="1">
      <c r="A885" s="6" t="s">
        <v>570</v>
      </c>
      <c r="B885" s="32" t="s">
        <v>1231</v>
      </c>
      <c r="C885" s="183" t="s">
        <v>8</v>
      </c>
      <c r="D885" s="172"/>
      <c r="E885" s="172"/>
      <c r="F885" s="172"/>
      <c r="G885" s="172"/>
      <c r="H885" s="167"/>
      <c r="I885" s="188"/>
    </row>
    <row r="886" spans="1:9" ht="60" hidden="1" customHeight="1">
      <c r="A886" s="6" t="s">
        <v>576</v>
      </c>
      <c r="B886" s="32" t="s">
        <v>1232</v>
      </c>
      <c r="C886" s="183" t="s">
        <v>8</v>
      </c>
      <c r="D886" s="172"/>
      <c r="E886" s="172"/>
      <c r="F886" s="172"/>
      <c r="G886" s="172"/>
      <c r="H886" s="167"/>
      <c r="I886" s="188"/>
    </row>
    <row r="887" spans="1:9" ht="45" hidden="1" customHeight="1">
      <c r="A887" s="9" t="s">
        <v>579</v>
      </c>
      <c r="B887" s="31" t="s">
        <v>580</v>
      </c>
      <c r="C887" s="183"/>
      <c r="D887" s="172"/>
      <c r="E887" s="172"/>
      <c r="F887" s="172"/>
      <c r="G887" s="172"/>
      <c r="H887" s="167"/>
      <c r="I887" s="188"/>
    </row>
    <row r="888" spans="1:9" ht="75" hidden="1" customHeight="1">
      <c r="A888" s="6" t="s">
        <v>582</v>
      </c>
      <c r="B888" s="32" t="s">
        <v>1233</v>
      </c>
      <c r="C888" s="183"/>
      <c r="D888" s="172"/>
      <c r="E888" s="172"/>
      <c r="F888" s="172"/>
      <c r="G888" s="172"/>
      <c r="H888" s="167"/>
      <c r="I888" s="188"/>
    </row>
    <row r="889" spans="1:9" ht="90" hidden="1" customHeight="1">
      <c r="A889" s="6" t="s">
        <v>590</v>
      </c>
      <c r="B889" s="32" t="s">
        <v>1234</v>
      </c>
      <c r="C889" s="183" t="s">
        <v>851</v>
      </c>
      <c r="D889" s="172"/>
      <c r="E889" s="172"/>
      <c r="F889" s="172"/>
      <c r="G889" s="172"/>
      <c r="H889" s="167"/>
      <c r="I889" s="188"/>
    </row>
    <row r="890" spans="1:9" ht="45" hidden="1" customHeight="1">
      <c r="A890" s="9" t="s">
        <v>594</v>
      </c>
      <c r="B890" s="31" t="s">
        <v>595</v>
      </c>
      <c r="C890" s="183"/>
      <c r="D890" s="172"/>
      <c r="E890" s="172"/>
      <c r="F890" s="172"/>
      <c r="G890" s="172"/>
      <c r="H890" s="167"/>
      <c r="I890" s="188"/>
    </row>
    <row r="891" spans="1:9" ht="60" hidden="1" customHeight="1">
      <c r="A891" s="6" t="s">
        <v>597</v>
      </c>
      <c r="B891" s="32" t="s">
        <v>1235</v>
      </c>
      <c r="C891" s="183" t="s">
        <v>8</v>
      </c>
      <c r="D891" s="172"/>
      <c r="E891" s="172"/>
      <c r="F891" s="172"/>
      <c r="G891" s="172"/>
      <c r="H891" s="167"/>
      <c r="I891" s="188"/>
    </row>
    <row r="892" spans="1:9" ht="60" hidden="1" customHeight="1">
      <c r="A892" s="9" t="s">
        <v>602</v>
      </c>
      <c r="B892" s="31" t="s">
        <v>1235</v>
      </c>
      <c r="C892" s="183"/>
      <c r="D892" s="172"/>
      <c r="E892" s="172"/>
      <c r="F892" s="172"/>
      <c r="G892" s="172"/>
      <c r="H892" s="167"/>
      <c r="I892" s="188"/>
    </row>
    <row r="893" spans="1:9" ht="45" hidden="1" customHeight="1">
      <c r="A893" s="6" t="s">
        <v>605</v>
      </c>
      <c r="B893" s="32" t="s">
        <v>1236</v>
      </c>
      <c r="C893" s="183" t="s">
        <v>8</v>
      </c>
      <c r="D893" s="172"/>
      <c r="E893" s="172"/>
      <c r="F893" s="172"/>
      <c r="G893" s="172"/>
      <c r="H893" s="167"/>
      <c r="I893" s="188"/>
    </row>
    <row r="894" spans="1:9" ht="30" hidden="1" customHeight="1">
      <c r="A894" s="113" t="s">
        <v>610</v>
      </c>
      <c r="B894" s="32" t="s">
        <v>1237</v>
      </c>
      <c r="C894" s="183" t="s">
        <v>851</v>
      </c>
      <c r="D894" s="172"/>
      <c r="E894" s="172"/>
      <c r="F894" s="172"/>
      <c r="G894" s="172"/>
      <c r="H894" s="167"/>
      <c r="I894" s="188"/>
    </row>
    <row r="895" spans="1:9" ht="75" hidden="1" customHeight="1">
      <c r="A895" s="6" t="s">
        <v>616</v>
      </c>
      <c r="B895" s="32" t="s">
        <v>1238</v>
      </c>
      <c r="C895" s="183" t="s">
        <v>8</v>
      </c>
      <c r="D895" s="172"/>
      <c r="E895" s="172"/>
      <c r="F895" s="172"/>
      <c r="G895" s="172"/>
      <c r="H895" s="167"/>
      <c r="I895" s="188"/>
    </row>
    <row r="896" spans="1:9" ht="105" hidden="1" customHeight="1">
      <c r="A896" s="6" t="s">
        <v>620</v>
      </c>
      <c r="B896" s="32" t="s">
        <v>1239</v>
      </c>
      <c r="C896" s="183" t="s">
        <v>8</v>
      </c>
      <c r="D896" s="172"/>
      <c r="E896" s="172"/>
      <c r="F896" s="172"/>
      <c r="G896" s="172"/>
      <c r="H896" s="167"/>
      <c r="I896" s="188"/>
    </row>
    <row r="897" spans="1:9" ht="45" hidden="1" customHeight="1">
      <c r="A897" s="9" t="s">
        <v>624</v>
      </c>
      <c r="B897" s="31" t="s">
        <v>625</v>
      </c>
      <c r="C897" s="183"/>
      <c r="D897" s="172"/>
      <c r="E897" s="172"/>
      <c r="F897" s="172"/>
      <c r="G897" s="172"/>
      <c r="H897" s="167"/>
      <c r="I897" s="188"/>
    </row>
    <row r="898" spans="1:9" ht="46.5" hidden="1" customHeight="1">
      <c r="A898" s="6" t="s">
        <v>626</v>
      </c>
      <c r="B898" s="32" t="s">
        <v>864</v>
      </c>
      <c r="C898" s="183"/>
      <c r="D898" s="172"/>
      <c r="E898" s="172"/>
      <c r="F898" s="172"/>
      <c r="G898" s="172"/>
      <c r="H898" s="167"/>
      <c r="I898" s="188"/>
    </row>
    <row r="899" spans="1:9" ht="15" hidden="1" customHeight="1">
      <c r="A899" s="6"/>
      <c r="B899" s="32" t="s">
        <v>1197</v>
      </c>
      <c r="C899" s="183" t="s">
        <v>8</v>
      </c>
      <c r="D899" s="172"/>
      <c r="E899" s="172"/>
      <c r="F899" s="172"/>
      <c r="G899" s="172"/>
      <c r="H899" s="167"/>
      <c r="I899" s="188"/>
    </row>
    <row r="900" spans="1:9" ht="15" hidden="1" customHeight="1">
      <c r="A900" s="6"/>
      <c r="B900" s="32" t="s">
        <v>1198</v>
      </c>
      <c r="C900" s="183" t="s">
        <v>8</v>
      </c>
      <c r="D900" s="172"/>
      <c r="E900" s="172"/>
      <c r="F900" s="172"/>
      <c r="G900" s="172"/>
      <c r="H900" s="167"/>
      <c r="I900" s="188"/>
    </row>
    <row r="901" spans="1:9" ht="30" hidden="1" customHeight="1">
      <c r="A901" s="113" t="s">
        <v>635</v>
      </c>
      <c r="B901" s="32" t="s">
        <v>636</v>
      </c>
      <c r="C901" s="183"/>
      <c r="D901" s="172"/>
      <c r="E901" s="172"/>
      <c r="F901" s="172"/>
      <c r="G901" s="172"/>
      <c r="H901" s="167"/>
      <c r="I901" s="188"/>
    </row>
    <row r="902" spans="1:9" ht="15" hidden="1" customHeight="1">
      <c r="A902" s="6"/>
      <c r="B902" s="32" t="s">
        <v>1197</v>
      </c>
      <c r="C902" s="183" t="s">
        <v>8</v>
      </c>
      <c r="D902" s="172"/>
      <c r="E902" s="172"/>
      <c r="F902" s="172"/>
      <c r="G902" s="172"/>
      <c r="H902" s="167"/>
      <c r="I902" s="188"/>
    </row>
    <row r="903" spans="1:9" ht="15" hidden="1" customHeight="1">
      <c r="A903" s="6"/>
      <c r="B903" s="32" t="s">
        <v>1198</v>
      </c>
      <c r="C903" s="183" t="s">
        <v>8</v>
      </c>
      <c r="D903" s="172"/>
      <c r="E903" s="172"/>
      <c r="F903" s="172"/>
      <c r="G903" s="172"/>
      <c r="H903" s="167"/>
      <c r="I903" s="188"/>
    </row>
    <row r="904" spans="1:9" ht="30" hidden="1" customHeight="1">
      <c r="A904" s="6" t="s">
        <v>643</v>
      </c>
      <c r="B904" s="32" t="s">
        <v>644</v>
      </c>
      <c r="C904" s="183"/>
      <c r="D904" s="172"/>
      <c r="E904" s="172"/>
      <c r="F904" s="172"/>
      <c r="G904" s="172"/>
      <c r="H904" s="167"/>
      <c r="I904" s="188"/>
    </row>
    <row r="905" spans="1:9" ht="15" hidden="1" customHeight="1">
      <c r="A905" s="6"/>
      <c r="B905" s="32" t="s">
        <v>1197</v>
      </c>
      <c r="C905" s="183" t="s">
        <v>8</v>
      </c>
      <c r="D905" s="172"/>
      <c r="E905" s="172"/>
      <c r="F905" s="172"/>
      <c r="G905" s="172"/>
      <c r="H905" s="167"/>
      <c r="I905" s="188"/>
    </row>
    <row r="906" spans="1:9" ht="15" hidden="1" customHeight="1">
      <c r="A906" s="6"/>
      <c r="B906" s="32" t="s">
        <v>1198</v>
      </c>
      <c r="C906" s="183" t="s">
        <v>8</v>
      </c>
      <c r="D906" s="172"/>
      <c r="E906" s="172"/>
      <c r="F906" s="172"/>
      <c r="G906" s="172"/>
      <c r="H906" s="167"/>
      <c r="I906" s="188"/>
    </row>
    <row r="907" spans="1:9">
      <c r="A907" s="251" t="s">
        <v>652</v>
      </c>
      <c r="B907" s="252"/>
      <c r="C907" s="252"/>
      <c r="D907" s="252"/>
      <c r="E907" s="252"/>
      <c r="F907" s="252"/>
      <c r="G907" s="252"/>
      <c r="H907" s="252"/>
      <c r="I907" s="253"/>
    </row>
    <row r="908" spans="1:9" ht="15" hidden="1" customHeight="1">
      <c r="A908" s="42" t="s">
        <v>831</v>
      </c>
      <c r="B908" s="157" t="s">
        <v>832</v>
      </c>
      <c r="C908" s="165"/>
      <c r="D908" s="211"/>
      <c r="E908" s="211"/>
      <c r="F908" s="211"/>
      <c r="G908" s="165"/>
      <c r="H908" s="165"/>
      <c r="I908" s="165"/>
    </row>
    <row r="909" spans="1:9" ht="30" hidden="1" customHeight="1">
      <c r="A909" s="158" t="s">
        <v>823</v>
      </c>
      <c r="B909" s="41" t="s">
        <v>955</v>
      </c>
      <c r="C909" s="239" t="s">
        <v>8</v>
      </c>
      <c r="D909" s="211"/>
      <c r="E909" s="211"/>
      <c r="F909" s="211"/>
      <c r="G909" s="165"/>
      <c r="H909" s="165"/>
      <c r="I909" s="165"/>
    </row>
    <row r="910" spans="1:9" ht="30" hidden="1" customHeight="1">
      <c r="A910" s="37" t="s">
        <v>824</v>
      </c>
      <c r="B910" s="41" t="s">
        <v>956</v>
      </c>
      <c r="C910" s="239" t="s">
        <v>8</v>
      </c>
      <c r="D910" s="211"/>
      <c r="E910" s="211"/>
      <c r="F910" s="211"/>
      <c r="G910" s="165"/>
      <c r="H910" s="165"/>
      <c r="I910" s="165"/>
    </row>
    <row r="911" spans="1:9" ht="45" hidden="1" customHeight="1">
      <c r="A911" s="42" t="s">
        <v>833</v>
      </c>
      <c r="B911" s="157" t="s">
        <v>825</v>
      </c>
      <c r="C911" s="165"/>
      <c r="D911" s="211"/>
      <c r="E911" s="211"/>
      <c r="F911" s="211"/>
      <c r="G911" s="165"/>
      <c r="H911" s="165"/>
      <c r="I911" s="165"/>
    </row>
    <row r="912" spans="1:9" ht="105" hidden="1" customHeight="1">
      <c r="A912" s="37" t="s">
        <v>828</v>
      </c>
      <c r="B912" s="41" t="s">
        <v>979</v>
      </c>
      <c r="C912" s="239"/>
      <c r="D912" s="211"/>
      <c r="E912" s="211"/>
      <c r="F912" s="211"/>
      <c r="G912" s="165"/>
      <c r="H912" s="165"/>
      <c r="I912" s="165"/>
    </row>
    <row r="913" spans="1:9" ht="15" hidden="1" customHeight="1">
      <c r="A913" s="37"/>
      <c r="B913" s="43" t="s">
        <v>957</v>
      </c>
      <c r="C913" s="239" t="s">
        <v>8</v>
      </c>
      <c r="D913" s="211"/>
      <c r="E913" s="211"/>
      <c r="F913" s="211"/>
      <c r="G913" s="165"/>
      <c r="H913" s="165"/>
      <c r="I913" s="165"/>
    </row>
    <row r="914" spans="1:9" ht="15" hidden="1" customHeight="1">
      <c r="A914" s="37"/>
      <c r="B914" s="43" t="s">
        <v>826</v>
      </c>
      <c r="C914" s="239"/>
      <c r="D914" s="211"/>
      <c r="E914" s="211"/>
      <c r="F914" s="211"/>
      <c r="G914" s="165"/>
      <c r="H914" s="165"/>
      <c r="I914" s="165"/>
    </row>
    <row r="915" spans="1:9" ht="15" hidden="1" customHeight="1">
      <c r="A915" s="37"/>
      <c r="B915" s="38" t="s">
        <v>958</v>
      </c>
      <c r="C915" s="239" t="s">
        <v>8</v>
      </c>
      <c r="D915" s="211"/>
      <c r="E915" s="211"/>
      <c r="F915" s="211"/>
      <c r="G915" s="165"/>
      <c r="H915" s="165"/>
      <c r="I915" s="165"/>
    </row>
    <row r="916" spans="1:9" ht="15" hidden="1" customHeight="1">
      <c r="A916" s="37"/>
      <c r="B916" s="38" t="s">
        <v>959</v>
      </c>
      <c r="C916" s="239" t="s">
        <v>8</v>
      </c>
      <c r="D916" s="211"/>
      <c r="E916" s="211"/>
      <c r="F916" s="211"/>
      <c r="G916" s="165"/>
      <c r="H916" s="165"/>
      <c r="I916" s="165"/>
    </row>
    <row r="917" spans="1:9" ht="15" hidden="1" customHeight="1">
      <c r="A917" s="37"/>
      <c r="B917" s="38" t="s">
        <v>960</v>
      </c>
      <c r="C917" s="239" t="s">
        <v>8</v>
      </c>
      <c r="D917" s="211"/>
      <c r="E917" s="211"/>
      <c r="F917" s="211"/>
      <c r="G917" s="165"/>
      <c r="H917" s="165"/>
      <c r="I917" s="165"/>
    </row>
    <row r="918" spans="1:9" ht="15" hidden="1" customHeight="1">
      <c r="A918" s="37"/>
      <c r="B918" s="38" t="s">
        <v>961</v>
      </c>
      <c r="C918" s="239" t="s">
        <v>8</v>
      </c>
      <c r="D918" s="211"/>
      <c r="E918" s="211"/>
      <c r="F918" s="211"/>
      <c r="G918" s="165"/>
      <c r="H918" s="165"/>
      <c r="I918" s="165"/>
    </row>
    <row r="919" spans="1:9" ht="15" hidden="1" customHeight="1">
      <c r="A919" s="37"/>
      <c r="B919" s="43" t="s">
        <v>827</v>
      </c>
      <c r="C919" s="239"/>
      <c r="D919" s="211"/>
      <c r="E919" s="211"/>
      <c r="F919" s="211"/>
      <c r="G919" s="165"/>
      <c r="H919" s="165"/>
      <c r="I919" s="165"/>
    </row>
    <row r="920" spans="1:9" ht="15" hidden="1" customHeight="1">
      <c r="A920" s="37"/>
      <c r="B920" s="38" t="s">
        <v>962</v>
      </c>
      <c r="C920" s="239" t="s">
        <v>8</v>
      </c>
      <c r="D920" s="211"/>
      <c r="E920" s="211"/>
      <c r="F920" s="211"/>
      <c r="G920" s="165"/>
      <c r="H920" s="165"/>
      <c r="I920" s="165"/>
    </row>
    <row r="921" spans="1:9" ht="15" hidden="1" customHeight="1">
      <c r="A921" s="37"/>
      <c r="B921" s="38" t="s">
        <v>963</v>
      </c>
      <c r="C921" s="239" t="s">
        <v>8</v>
      </c>
      <c r="D921" s="211"/>
      <c r="E921" s="211"/>
      <c r="F921" s="211"/>
      <c r="G921" s="165"/>
      <c r="H921" s="165"/>
      <c r="I921" s="165"/>
    </row>
    <row r="922" spans="1:9" ht="15" hidden="1" customHeight="1">
      <c r="A922" s="37"/>
      <c r="B922" s="38" t="s">
        <v>964</v>
      </c>
      <c r="C922" s="239" t="s">
        <v>8</v>
      </c>
      <c r="D922" s="211"/>
      <c r="E922" s="211"/>
      <c r="F922" s="211"/>
      <c r="G922" s="165"/>
      <c r="H922" s="165"/>
      <c r="I922" s="165"/>
    </row>
    <row r="923" spans="1:9">
      <c r="A923" s="251" t="s">
        <v>1475</v>
      </c>
      <c r="B923" s="252"/>
      <c r="C923" s="252"/>
      <c r="D923" s="252"/>
      <c r="E923" s="252"/>
      <c r="F923" s="252"/>
      <c r="G923" s="252"/>
      <c r="H923" s="252"/>
      <c r="I923" s="253"/>
    </row>
    <row r="924" spans="1:9" ht="30">
      <c r="A924" s="115" t="s">
        <v>432</v>
      </c>
      <c r="B924" s="112" t="s">
        <v>653</v>
      </c>
      <c r="C924" s="238"/>
      <c r="D924" s="210"/>
      <c r="E924" s="210"/>
      <c r="F924" s="210"/>
      <c r="G924" s="171"/>
      <c r="H924" s="188"/>
      <c r="I924" s="188"/>
    </row>
    <row r="925" spans="1:9" ht="60">
      <c r="A925" s="67" t="s">
        <v>437</v>
      </c>
      <c r="B925" s="93" t="s">
        <v>1240</v>
      </c>
      <c r="C925" s="183" t="s">
        <v>8</v>
      </c>
      <c r="D925" s="171">
        <v>112.79147235176549</v>
      </c>
      <c r="E925" s="171">
        <v>106.31163708086785</v>
      </c>
      <c r="F925" s="171">
        <v>107.19101123595505</v>
      </c>
      <c r="G925" s="171">
        <v>108.48</v>
      </c>
      <c r="H925" s="188">
        <v>96</v>
      </c>
      <c r="I925" s="193">
        <v>89.03</v>
      </c>
    </row>
    <row r="926" spans="1:9" ht="30">
      <c r="A926" s="111" t="s">
        <v>442</v>
      </c>
      <c r="B926" s="116" t="s">
        <v>1250</v>
      </c>
      <c r="C926" s="238"/>
      <c r="D926" s="171"/>
      <c r="E926" s="171"/>
      <c r="F926" s="171"/>
      <c r="G926" s="171"/>
      <c r="H926" s="188"/>
      <c r="I926" s="193"/>
    </row>
    <row r="927" spans="1:9" hidden="1">
      <c r="A927" s="86"/>
      <c r="C927" s="164"/>
      <c r="D927" s="208"/>
      <c r="E927" s="208"/>
      <c r="F927" s="208"/>
      <c r="G927" s="188"/>
      <c r="H927" s="188"/>
      <c r="I927" s="249"/>
    </row>
    <row r="928" spans="1:9" hidden="1">
      <c r="A928" s="109"/>
      <c r="C928" s="226"/>
      <c r="D928" s="208"/>
      <c r="E928" s="208"/>
      <c r="F928" s="208"/>
      <c r="G928" s="188"/>
      <c r="H928" s="188"/>
      <c r="I928" s="249"/>
    </row>
    <row r="929" spans="1:10">
      <c r="A929" s="6"/>
      <c r="B929" s="93" t="s">
        <v>1241</v>
      </c>
      <c r="C929" s="183" t="s">
        <v>8</v>
      </c>
      <c r="D929" s="172"/>
      <c r="E929" s="172"/>
      <c r="F929" s="172"/>
      <c r="G929" s="172"/>
      <c r="H929" s="167">
        <v>11.54</v>
      </c>
      <c r="I929" s="193">
        <v>11.585866885784716</v>
      </c>
      <c r="J929" s="217"/>
    </row>
    <row r="930" spans="1:10">
      <c r="A930" s="6"/>
      <c r="B930" s="32" t="s">
        <v>1242</v>
      </c>
      <c r="C930" s="183" t="s">
        <v>8</v>
      </c>
      <c r="D930" s="172"/>
      <c r="E930" s="172"/>
      <c r="F930" s="172"/>
      <c r="G930" s="172"/>
      <c r="H930" s="167">
        <v>6.1</v>
      </c>
      <c r="I930" s="193">
        <v>7.8882497945768275</v>
      </c>
      <c r="J930" s="217"/>
    </row>
    <row r="931" spans="1:10">
      <c r="A931" s="6"/>
      <c r="B931" s="32" t="s">
        <v>1243</v>
      </c>
      <c r="C931" s="183" t="s">
        <v>8</v>
      </c>
      <c r="D931" s="172"/>
      <c r="E931" s="172"/>
      <c r="F931" s="172"/>
      <c r="G931" s="172"/>
      <c r="H931" s="167">
        <v>2.88</v>
      </c>
      <c r="I931" s="193">
        <v>4.1084634346754312</v>
      </c>
      <c r="J931" s="217"/>
    </row>
    <row r="932" spans="1:10">
      <c r="A932" s="6"/>
      <c r="B932" s="32" t="s">
        <v>1244</v>
      </c>
      <c r="C932" s="183" t="s">
        <v>8</v>
      </c>
      <c r="D932" s="172"/>
      <c r="E932" s="172"/>
      <c r="F932" s="172"/>
      <c r="G932" s="172"/>
      <c r="H932" s="167">
        <v>18.059999999999999</v>
      </c>
      <c r="I932" s="193">
        <v>12.612982744453575</v>
      </c>
      <c r="J932" s="217"/>
    </row>
    <row r="933" spans="1:10">
      <c r="A933" s="6"/>
      <c r="B933" s="32" t="s">
        <v>1245</v>
      </c>
      <c r="C933" s="183"/>
      <c r="D933" s="172"/>
      <c r="E933" s="172"/>
      <c r="F933" s="172"/>
      <c r="G933" s="172"/>
      <c r="H933" s="167"/>
      <c r="I933" s="193"/>
      <c r="J933" s="217"/>
    </row>
    <row r="934" spans="1:10">
      <c r="A934" s="6"/>
      <c r="B934" s="32" t="s">
        <v>1246</v>
      </c>
      <c r="C934" s="183" t="s">
        <v>8</v>
      </c>
      <c r="D934" s="172"/>
      <c r="E934" s="172"/>
      <c r="F934" s="172"/>
      <c r="G934" s="172"/>
      <c r="H934" s="167">
        <v>30.07</v>
      </c>
      <c r="I934" s="193">
        <v>29.005751848808547</v>
      </c>
      <c r="J934" s="217"/>
    </row>
    <row r="935" spans="1:10">
      <c r="A935" s="6"/>
      <c r="B935" s="32" t="s">
        <v>1247</v>
      </c>
      <c r="C935" s="183" t="s">
        <v>8</v>
      </c>
      <c r="D935" s="172"/>
      <c r="E935" s="172"/>
      <c r="F935" s="172"/>
      <c r="G935" s="172"/>
      <c r="H935" s="167"/>
      <c r="I935" s="193"/>
      <c r="J935" s="217"/>
    </row>
    <row r="936" spans="1:10">
      <c r="A936" s="6"/>
      <c r="B936" s="32" t="s">
        <v>1248</v>
      </c>
      <c r="C936" s="183"/>
      <c r="D936" s="172"/>
      <c r="E936" s="172"/>
      <c r="F936" s="172"/>
      <c r="G936" s="172"/>
      <c r="I936" s="193"/>
      <c r="J936" s="217"/>
    </row>
    <row r="937" spans="1:10">
      <c r="A937" s="6"/>
      <c r="B937" s="32" t="s">
        <v>1246</v>
      </c>
      <c r="C937" s="183" t="s">
        <v>8</v>
      </c>
      <c r="D937" s="172"/>
      <c r="E937" s="172"/>
      <c r="F937" s="172"/>
      <c r="G937" s="172"/>
      <c r="H937" s="167">
        <v>31.35</v>
      </c>
      <c r="I937" s="193">
        <v>34.798685291700906</v>
      </c>
      <c r="J937" s="217"/>
    </row>
    <row r="938" spans="1:10">
      <c r="A938" s="6"/>
      <c r="B938" s="32" t="s">
        <v>1249</v>
      </c>
      <c r="C938" s="183" t="s">
        <v>8</v>
      </c>
      <c r="D938" s="172"/>
      <c r="E938" s="172"/>
      <c r="F938" s="172"/>
      <c r="G938" s="172"/>
      <c r="H938" s="167"/>
      <c r="I938" s="193"/>
    </row>
    <row r="939" spans="1:10" ht="60">
      <c r="A939" s="6" t="s">
        <v>1476</v>
      </c>
      <c r="B939" s="139" t="s">
        <v>1251</v>
      </c>
      <c r="C939" s="183" t="s">
        <v>8</v>
      </c>
      <c r="D939" s="172"/>
      <c r="E939" s="172"/>
      <c r="F939" s="172"/>
      <c r="G939" s="172"/>
      <c r="H939" s="193">
        <v>21.76</v>
      </c>
      <c r="I939" s="193">
        <v>21.76</v>
      </c>
    </row>
    <row r="940" spans="1:10" ht="30">
      <c r="A940" s="9" t="s">
        <v>444</v>
      </c>
      <c r="B940" s="117" t="s">
        <v>1252</v>
      </c>
      <c r="C940" s="183"/>
      <c r="D940" s="172"/>
      <c r="E940" s="172"/>
      <c r="F940" s="172"/>
      <c r="G940" s="172"/>
      <c r="H940" s="167"/>
      <c r="I940" s="167"/>
    </row>
    <row r="941" spans="1:10" ht="45">
      <c r="A941" s="6" t="s">
        <v>445</v>
      </c>
      <c r="B941" s="32" t="s">
        <v>1477</v>
      </c>
      <c r="C941" s="183" t="s">
        <v>8</v>
      </c>
      <c r="D941" s="172"/>
      <c r="E941" s="172"/>
      <c r="F941" s="172"/>
      <c r="G941" s="172"/>
      <c r="H941" s="167">
        <v>0</v>
      </c>
      <c r="I941" s="193">
        <v>0</v>
      </c>
    </row>
    <row r="942" spans="1:10" ht="60">
      <c r="A942" s="6" t="s">
        <v>456</v>
      </c>
      <c r="B942" s="32" t="s">
        <v>1478</v>
      </c>
      <c r="C942" s="183" t="s">
        <v>8</v>
      </c>
      <c r="D942" s="172"/>
      <c r="E942" s="172"/>
      <c r="F942" s="172"/>
      <c r="G942" s="172"/>
      <c r="H942" s="167">
        <v>0</v>
      </c>
      <c r="I942" s="193">
        <v>0</v>
      </c>
    </row>
    <row r="943" spans="1:10" ht="45">
      <c r="A943" s="6" t="s">
        <v>460</v>
      </c>
      <c r="B943" s="32" t="s">
        <v>1479</v>
      </c>
      <c r="C943" s="183" t="s">
        <v>8</v>
      </c>
      <c r="D943" s="172"/>
      <c r="E943" s="172"/>
      <c r="F943" s="172"/>
      <c r="G943" s="172"/>
      <c r="H943" s="167">
        <v>0</v>
      </c>
      <c r="I943" s="193">
        <v>0</v>
      </c>
    </row>
    <row r="944" spans="1:10" ht="45">
      <c r="A944" s="9" t="s">
        <v>478</v>
      </c>
      <c r="B944" s="31" t="s">
        <v>654</v>
      </c>
      <c r="C944" s="183"/>
      <c r="D944" s="172"/>
      <c r="E944" s="172"/>
      <c r="F944" s="172"/>
      <c r="G944" s="172"/>
      <c r="H944" s="167"/>
      <c r="I944" s="167"/>
    </row>
    <row r="945" spans="1:9" ht="60">
      <c r="A945" s="6" t="s">
        <v>479</v>
      </c>
      <c r="B945" s="32" t="s">
        <v>1253</v>
      </c>
      <c r="C945" s="183" t="s">
        <v>8</v>
      </c>
      <c r="D945" s="172">
        <v>78.019402752626277</v>
      </c>
      <c r="E945" s="172">
        <v>82.271981580644436</v>
      </c>
      <c r="F945" s="172">
        <v>78.482377842042325</v>
      </c>
      <c r="G945" s="172">
        <v>82.038379508574337</v>
      </c>
      <c r="H945" s="167">
        <v>78.633915299276268</v>
      </c>
      <c r="I945" s="193">
        <v>95.243499451447803</v>
      </c>
    </row>
    <row r="946" spans="1:9" ht="60">
      <c r="A946" s="6" t="s">
        <v>487</v>
      </c>
      <c r="B946" s="32" t="s">
        <v>1480</v>
      </c>
      <c r="C946" s="183"/>
      <c r="D946" s="172"/>
      <c r="E946" s="172"/>
      <c r="F946" s="172"/>
      <c r="G946" s="172"/>
      <c r="H946" s="167"/>
      <c r="I946" s="167"/>
    </row>
    <row r="947" spans="1:9">
      <c r="A947" s="6"/>
      <c r="B947" s="32" t="s">
        <v>1254</v>
      </c>
      <c r="C947" s="183" t="s">
        <v>8</v>
      </c>
      <c r="D947" s="172"/>
      <c r="E947" s="172"/>
      <c r="F947" s="172"/>
      <c r="G947" s="172"/>
      <c r="H947" s="167">
        <v>79.72</v>
      </c>
      <c r="I947" s="193">
        <v>70.760233918128662</v>
      </c>
    </row>
    <row r="948" spans="1:9">
      <c r="A948" s="67"/>
      <c r="B948" s="93" t="s">
        <v>1255</v>
      </c>
      <c r="C948" s="183" t="s">
        <v>8</v>
      </c>
      <c r="D948" s="210"/>
      <c r="E948" s="210"/>
      <c r="F948" s="210"/>
      <c r="G948" s="171"/>
      <c r="H948" s="167">
        <v>54.55</v>
      </c>
      <c r="I948" s="193">
        <v>47.368421052631575</v>
      </c>
    </row>
    <row r="949" spans="1:9" ht="135">
      <c r="A949" s="67" t="s">
        <v>492</v>
      </c>
      <c r="B949" s="140" t="s">
        <v>1481</v>
      </c>
      <c r="C949" s="183" t="s">
        <v>8</v>
      </c>
      <c r="D949" s="171"/>
      <c r="E949" s="171"/>
      <c r="F949" s="171"/>
      <c r="G949" s="171"/>
      <c r="H949" s="188">
        <v>100</v>
      </c>
      <c r="I949" s="193">
        <v>80</v>
      </c>
    </row>
    <row r="950" spans="1:9" ht="90">
      <c r="A950" s="11" t="s">
        <v>496</v>
      </c>
      <c r="B950" s="118" t="s">
        <v>1482</v>
      </c>
      <c r="C950" s="183" t="s">
        <v>8</v>
      </c>
      <c r="D950" s="208"/>
      <c r="E950" s="208"/>
      <c r="F950" s="208"/>
      <c r="G950" s="188"/>
      <c r="H950" s="188">
        <v>27.78</v>
      </c>
      <c r="I950" s="193">
        <v>25</v>
      </c>
    </row>
    <row r="951" spans="1:9" ht="30">
      <c r="A951" s="9" t="s">
        <v>519</v>
      </c>
      <c r="B951" s="120" t="s">
        <v>655</v>
      </c>
      <c r="C951" s="183"/>
      <c r="D951" s="172"/>
      <c r="E951" s="172"/>
      <c r="F951" s="172"/>
      <c r="G951" s="172"/>
      <c r="H951" s="167"/>
      <c r="I951" s="167"/>
    </row>
    <row r="952" spans="1:9" ht="75">
      <c r="A952" s="6" t="s">
        <v>522</v>
      </c>
      <c r="B952" s="121" t="s">
        <v>1256</v>
      </c>
      <c r="C952" s="183"/>
      <c r="D952" s="172"/>
      <c r="E952" s="172"/>
      <c r="F952" s="172"/>
      <c r="G952" s="172"/>
      <c r="H952" s="167"/>
      <c r="I952" s="167"/>
    </row>
    <row r="953" spans="1:9" ht="30">
      <c r="A953" s="6"/>
      <c r="B953" s="119" t="s">
        <v>1257</v>
      </c>
      <c r="C953" s="183"/>
      <c r="D953" s="172"/>
      <c r="E953" s="172"/>
      <c r="F953" s="172"/>
      <c r="G953" s="172"/>
      <c r="H953" s="167"/>
      <c r="I953" s="167"/>
    </row>
    <row r="954" spans="1:9" ht="18" customHeight="1">
      <c r="A954" s="6"/>
      <c r="B954" s="114" t="s">
        <v>1258</v>
      </c>
      <c r="C954" s="183" t="s">
        <v>8</v>
      </c>
      <c r="D954" s="172"/>
      <c r="E954" s="172"/>
      <c r="F954" s="172"/>
      <c r="G954" s="172"/>
      <c r="H954" s="167">
        <v>97.7</v>
      </c>
      <c r="I954" s="193">
        <v>97.74</v>
      </c>
    </row>
    <row r="955" spans="1:9" ht="35.25" customHeight="1">
      <c r="A955" s="6"/>
      <c r="B955" s="32" t="s">
        <v>1260</v>
      </c>
      <c r="C955" s="183" t="s">
        <v>8</v>
      </c>
      <c r="D955" s="172"/>
      <c r="E955" s="172"/>
      <c r="F955" s="172"/>
      <c r="G955" s="172"/>
      <c r="H955" s="167">
        <v>97.7</v>
      </c>
      <c r="I955" s="193">
        <v>97.74</v>
      </c>
    </row>
    <row r="956" spans="1:9" ht="30">
      <c r="A956" s="113"/>
      <c r="B956" s="32" t="s">
        <v>1259</v>
      </c>
      <c r="C956" s="183" t="s">
        <v>8</v>
      </c>
      <c r="D956" s="172"/>
      <c r="E956" s="172"/>
      <c r="F956" s="172"/>
      <c r="G956" s="172"/>
      <c r="H956" s="167">
        <v>97.7</v>
      </c>
      <c r="I956" s="193">
        <v>97.74</v>
      </c>
    </row>
    <row r="957" spans="1:9" hidden="1">
      <c r="A957" s="250" t="s">
        <v>656</v>
      </c>
      <c r="B957" s="250"/>
      <c r="C957" s="250"/>
      <c r="D957" s="250"/>
      <c r="E957" s="250"/>
      <c r="F957" s="250"/>
      <c r="G957" s="188"/>
      <c r="H957" s="188"/>
      <c r="I957" s="187"/>
    </row>
    <row r="958" spans="1:9" ht="30" hidden="1">
      <c r="A958" s="9" t="s">
        <v>658</v>
      </c>
      <c r="B958" s="31" t="s">
        <v>657</v>
      </c>
      <c r="C958" s="183"/>
      <c r="D958" s="172"/>
      <c r="E958" s="172"/>
      <c r="F958" s="172"/>
      <c r="G958" s="172"/>
      <c r="H958" s="167"/>
      <c r="I958" s="187"/>
    </row>
    <row r="959" spans="1:9" ht="45" hidden="1">
      <c r="A959" s="6" t="s">
        <v>662</v>
      </c>
      <c r="B959" s="32" t="s">
        <v>1261</v>
      </c>
      <c r="C959" s="183" t="s">
        <v>8</v>
      </c>
      <c r="D959" s="172"/>
      <c r="E959" s="172"/>
      <c r="F959" s="172"/>
      <c r="G959" s="172"/>
      <c r="H959" s="167"/>
      <c r="I959" s="187"/>
    </row>
    <row r="960" spans="1:9" ht="75" hidden="1">
      <c r="A960" s="6" t="s">
        <v>663</v>
      </c>
      <c r="B960" s="114" t="s">
        <v>1262</v>
      </c>
      <c r="C960" s="183"/>
      <c r="D960" s="172"/>
      <c r="E960" s="172"/>
      <c r="F960" s="172"/>
      <c r="G960" s="172"/>
      <c r="H960" s="167"/>
      <c r="I960" s="187"/>
    </row>
    <row r="961" spans="1:9" ht="18" hidden="1" customHeight="1">
      <c r="A961" s="6"/>
      <c r="B961" s="32" t="s">
        <v>1263</v>
      </c>
      <c r="C961" s="183" t="s">
        <v>8</v>
      </c>
      <c r="D961" s="172"/>
      <c r="E961" s="172"/>
      <c r="F961" s="172"/>
      <c r="G961" s="172"/>
      <c r="H961" s="167"/>
      <c r="I961" s="187"/>
    </row>
    <row r="962" spans="1:9" ht="30" hidden="1">
      <c r="A962" s="6"/>
      <c r="B962" s="32" t="s">
        <v>1264</v>
      </c>
      <c r="C962" s="183" t="s">
        <v>8</v>
      </c>
      <c r="D962" s="172"/>
      <c r="E962" s="172"/>
      <c r="F962" s="172"/>
      <c r="G962" s="172"/>
      <c r="H962" s="167"/>
      <c r="I962" s="187"/>
    </row>
    <row r="963" spans="1:9" ht="30" hidden="1">
      <c r="A963" s="6"/>
      <c r="B963" s="32" t="s">
        <v>1265</v>
      </c>
      <c r="C963" s="183" t="s">
        <v>8</v>
      </c>
      <c r="D963" s="172"/>
      <c r="E963" s="172"/>
      <c r="F963" s="172"/>
      <c r="G963" s="172"/>
      <c r="H963" s="167"/>
      <c r="I963" s="187"/>
    </row>
    <row r="964" spans="1:9" hidden="1">
      <c r="A964" s="113"/>
      <c r="B964" s="32" t="s">
        <v>1266</v>
      </c>
      <c r="C964" s="183" t="s">
        <v>8</v>
      </c>
      <c r="D964" s="172"/>
      <c r="E964" s="172"/>
      <c r="F964" s="172"/>
      <c r="G964" s="172"/>
      <c r="H964" s="167"/>
      <c r="I964" s="187"/>
    </row>
    <row r="965" spans="1:9" hidden="1">
      <c r="A965" s="6"/>
      <c r="B965" s="32" t="s">
        <v>1267</v>
      </c>
      <c r="C965" s="183" t="s">
        <v>8</v>
      </c>
      <c r="D965" s="172"/>
      <c r="E965" s="172"/>
      <c r="F965" s="172"/>
      <c r="G965" s="172"/>
      <c r="H965" s="167"/>
      <c r="I965" s="187"/>
    </row>
    <row r="966" spans="1:9" ht="30" hidden="1">
      <c r="A966" s="6"/>
      <c r="B966" s="32" t="s">
        <v>1268</v>
      </c>
      <c r="C966" s="183" t="s">
        <v>8</v>
      </c>
      <c r="D966" s="172"/>
      <c r="E966" s="172"/>
      <c r="F966" s="172"/>
      <c r="G966" s="172"/>
      <c r="H966" s="167"/>
      <c r="I966" s="187"/>
    </row>
    <row r="967" spans="1:9" hidden="1">
      <c r="A967" s="6"/>
      <c r="B967" s="32" t="s">
        <v>1269</v>
      </c>
      <c r="C967" s="183" t="s">
        <v>8</v>
      </c>
      <c r="D967" s="172"/>
      <c r="E967" s="172"/>
      <c r="F967" s="172"/>
      <c r="G967" s="172"/>
      <c r="H967" s="167"/>
      <c r="I967" s="187"/>
    </row>
    <row r="968" spans="1:9" ht="30" hidden="1">
      <c r="A968" s="9" t="s">
        <v>679</v>
      </c>
      <c r="B968" s="31" t="s">
        <v>680</v>
      </c>
      <c r="C968" s="183"/>
      <c r="D968" s="172"/>
      <c r="E968" s="172"/>
      <c r="F968" s="172"/>
      <c r="G968" s="172"/>
      <c r="H968" s="167"/>
      <c r="I968" s="187"/>
    </row>
    <row r="969" spans="1:9" ht="75" hidden="1">
      <c r="A969" s="6" t="s">
        <v>682</v>
      </c>
      <c r="B969" s="32" t="s">
        <v>1270</v>
      </c>
      <c r="C969" s="183"/>
      <c r="D969" s="172"/>
      <c r="E969" s="172"/>
      <c r="F969" s="172"/>
      <c r="G969" s="172"/>
      <c r="H969" s="167"/>
      <c r="I969" s="187"/>
    </row>
    <row r="970" spans="1:9" ht="46.5" hidden="1" customHeight="1">
      <c r="A970" s="6"/>
      <c r="B970" s="32" t="s">
        <v>1254</v>
      </c>
      <c r="C970" s="183" t="s">
        <v>8</v>
      </c>
      <c r="D970" s="172"/>
      <c r="E970" s="172"/>
      <c r="F970" s="172"/>
      <c r="G970" s="172"/>
      <c r="H970" s="167"/>
      <c r="I970" s="187"/>
    </row>
    <row r="971" spans="1:9" hidden="1">
      <c r="A971" s="6"/>
      <c r="B971" s="32" t="s">
        <v>1271</v>
      </c>
      <c r="C971" s="183" t="s">
        <v>8</v>
      </c>
      <c r="D971" s="172"/>
      <c r="E971" s="172"/>
      <c r="F971" s="172"/>
      <c r="G971" s="172"/>
      <c r="H971" s="167"/>
      <c r="I971" s="187"/>
    </row>
    <row r="972" spans="1:9" hidden="1">
      <c r="A972" s="6"/>
      <c r="B972" s="32" t="s">
        <v>1272</v>
      </c>
      <c r="C972" s="183" t="s">
        <v>8</v>
      </c>
      <c r="D972" s="172"/>
      <c r="E972" s="172"/>
      <c r="F972" s="172"/>
      <c r="G972" s="172"/>
      <c r="H972" s="167"/>
      <c r="I972" s="187"/>
    </row>
    <row r="973" spans="1:9" ht="60" hidden="1">
      <c r="A973" s="113" t="s">
        <v>1273</v>
      </c>
      <c r="B973" s="32" t="s">
        <v>1274</v>
      </c>
      <c r="C973" s="183"/>
      <c r="D973" s="172"/>
      <c r="E973" s="172"/>
      <c r="F973" s="172"/>
      <c r="G973" s="172"/>
      <c r="H973" s="167"/>
      <c r="I973" s="187"/>
    </row>
    <row r="974" spans="1:9" hidden="1">
      <c r="A974" s="6"/>
      <c r="B974" s="32" t="s">
        <v>1275</v>
      </c>
      <c r="C974" s="183" t="s">
        <v>8</v>
      </c>
      <c r="D974" s="172"/>
      <c r="E974" s="172"/>
      <c r="F974" s="172"/>
      <c r="G974" s="172"/>
      <c r="H974" s="167"/>
      <c r="I974" s="187"/>
    </row>
    <row r="975" spans="1:9" hidden="1">
      <c r="A975" s="6"/>
      <c r="B975" s="32" t="s">
        <v>1276</v>
      </c>
      <c r="C975" s="183" t="s">
        <v>8</v>
      </c>
      <c r="D975" s="172"/>
      <c r="E975" s="172"/>
      <c r="F975" s="172"/>
      <c r="G975" s="172"/>
      <c r="H975" s="167"/>
      <c r="I975" s="187"/>
    </row>
    <row r="976" spans="1:9" hidden="1">
      <c r="A976" s="6"/>
      <c r="B976" s="32" t="s">
        <v>1277</v>
      </c>
      <c r="C976" s="183" t="s">
        <v>8</v>
      </c>
      <c r="D976" s="172"/>
      <c r="E976" s="172"/>
      <c r="F976" s="172"/>
      <c r="G976" s="172"/>
      <c r="H976" s="167"/>
      <c r="I976" s="187"/>
    </row>
    <row r="977" spans="1:9" ht="45" hidden="1">
      <c r="A977" s="6" t="s">
        <v>1278</v>
      </c>
      <c r="B977" s="32" t="s">
        <v>1279</v>
      </c>
      <c r="C977" s="183"/>
      <c r="D977" s="172"/>
      <c r="E977" s="172"/>
      <c r="F977" s="172"/>
      <c r="G977" s="172"/>
      <c r="H977" s="167"/>
      <c r="I977" s="187"/>
    </row>
    <row r="978" spans="1:9" hidden="1">
      <c r="A978" s="6"/>
      <c r="B978" s="32" t="s">
        <v>1280</v>
      </c>
      <c r="C978" s="183" t="s">
        <v>8</v>
      </c>
      <c r="D978" s="172"/>
      <c r="E978" s="172"/>
      <c r="F978" s="172"/>
      <c r="G978" s="172"/>
      <c r="H978" s="167"/>
      <c r="I978" s="187"/>
    </row>
    <row r="979" spans="1:9" ht="30" hidden="1">
      <c r="A979" s="6"/>
      <c r="B979" s="32" t="s">
        <v>1281</v>
      </c>
      <c r="C979" s="183" t="s">
        <v>8</v>
      </c>
      <c r="D979" s="172"/>
      <c r="E979" s="172"/>
      <c r="F979" s="172"/>
      <c r="G979" s="172"/>
      <c r="H979" s="167"/>
      <c r="I979" s="187"/>
    </row>
    <row r="980" spans="1:9" ht="30" hidden="1">
      <c r="A980" s="6"/>
      <c r="B980" s="32" t="s">
        <v>1282</v>
      </c>
      <c r="C980" s="183" t="s">
        <v>8</v>
      </c>
      <c r="D980" s="172"/>
      <c r="E980" s="172"/>
      <c r="F980" s="172"/>
      <c r="G980" s="172"/>
      <c r="H980" s="167"/>
      <c r="I980" s="187"/>
    </row>
    <row r="981" spans="1:9" ht="45" hidden="1">
      <c r="A981" s="9" t="s">
        <v>686</v>
      </c>
      <c r="B981" s="31" t="s">
        <v>1283</v>
      </c>
      <c r="C981" s="183"/>
      <c r="D981" s="172"/>
      <c r="E981" s="172"/>
      <c r="F981" s="172"/>
      <c r="G981" s="172"/>
      <c r="H981" s="167"/>
      <c r="I981" s="187"/>
    </row>
    <row r="982" spans="1:9" ht="75" hidden="1">
      <c r="A982" s="6" t="s">
        <v>688</v>
      </c>
      <c r="B982" s="32" t="s">
        <v>1284</v>
      </c>
      <c r="C982" s="183"/>
      <c r="D982" s="172"/>
      <c r="E982" s="172"/>
      <c r="F982" s="172"/>
      <c r="G982" s="172"/>
      <c r="H982" s="167"/>
      <c r="I982" s="187"/>
    </row>
    <row r="983" spans="1:9" hidden="1">
      <c r="A983" s="6"/>
      <c r="B983" s="32" t="s">
        <v>1212</v>
      </c>
      <c r="C983" s="183" t="s">
        <v>8</v>
      </c>
      <c r="D983" s="172"/>
      <c r="E983" s="172"/>
      <c r="F983" s="172"/>
      <c r="G983" s="172"/>
      <c r="H983" s="167"/>
      <c r="I983" s="187"/>
    </row>
    <row r="984" spans="1:9" hidden="1">
      <c r="A984" s="6"/>
      <c r="B984" s="32" t="s">
        <v>1213</v>
      </c>
      <c r="C984" s="183" t="s">
        <v>8</v>
      </c>
      <c r="D984" s="172"/>
      <c r="E984" s="172"/>
      <c r="F984" s="172"/>
      <c r="G984" s="172"/>
      <c r="H984" s="167"/>
      <c r="I984" s="187"/>
    </row>
    <row r="985" spans="1:9" ht="45" hidden="1">
      <c r="A985" s="9" t="s">
        <v>693</v>
      </c>
      <c r="B985" s="31" t="s">
        <v>1285</v>
      </c>
      <c r="C985" s="183"/>
      <c r="D985" s="172"/>
      <c r="E985" s="172"/>
      <c r="F985" s="172"/>
      <c r="G985" s="172"/>
      <c r="H985" s="167"/>
      <c r="I985" s="187"/>
    </row>
    <row r="986" spans="1:9" ht="60" hidden="1">
      <c r="A986" s="6" t="s">
        <v>696</v>
      </c>
      <c r="B986" s="32" t="s">
        <v>1286</v>
      </c>
      <c r="C986" s="183" t="s">
        <v>8</v>
      </c>
      <c r="D986" s="172"/>
      <c r="E986" s="172"/>
      <c r="F986" s="172"/>
      <c r="G986" s="172"/>
      <c r="H986" s="167"/>
      <c r="I986" s="187"/>
    </row>
    <row r="987" spans="1:9" ht="45" hidden="1">
      <c r="A987" s="6" t="s">
        <v>701</v>
      </c>
      <c r="B987" s="32" t="s">
        <v>1287</v>
      </c>
      <c r="C987" s="183"/>
      <c r="D987" s="172"/>
      <c r="E987" s="172"/>
      <c r="F987" s="172"/>
      <c r="G987" s="172"/>
      <c r="H987" s="167"/>
      <c r="I987" s="187"/>
    </row>
    <row r="988" spans="1:9" hidden="1">
      <c r="A988" s="6"/>
      <c r="B988" s="32" t="s">
        <v>1254</v>
      </c>
      <c r="C988" s="183" t="s">
        <v>850</v>
      </c>
      <c r="D988" s="172"/>
      <c r="E988" s="172"/>
      <c r="F988" s="172"/>
      <c r="G988" s="172"/>
      <c r="H988" s="167"/>
      <c r="I988" s="187"/>
    </row>
    <row r="989" spans="1:9" hidden="1">
      <c r="A989" s="6"/>
      <c r="B989" s="32" t="s">
        <v>1168</v>
      </c>
      <c r="C989" s="183" t="s">
        <v>850</v>
      </c>
      <c r="D989" s="172"/>
      <c r="E989" s="172"/>
      <c r="F989" s="172"/>
      <c r="G989" s="172"/>
      <c r="H989" s="167"/>
      <c r="I989" s="187"/>
    </row>
    <row r="990" spans="1:9" ht="60" hidden="1">
      <c r="A990" s="9" t="s">
        <v>705</v>
      </c>
      <c r="B990" s="31" t="s">
        <v>706</v>
      </c>
      <c r="C990" s="183"/>
      <c r="D990" s="172"/>
      <c r="E990" s="172"/>
      <c r="F990" s="172"/>
      <c r="G990" s="172"/>
      <c r="H990" s="167"/>
      <c r="I990" s="187"/>
    </row>
    <row r="991" spans="1:9" ht="30" hidden="1">
      <c r="A991" s="6" t="s">
        <v>708</v>
      </c>
      <c r="B991" s="32" t="s">
        <v>1288</v>
      </c>
      <c r="C991" s="183"/>
      <c r="D991" s="172"/>
      <c r="E991" s="172"/>
      <c r="F991" s="172"/>
      <c r="G991" s="172"/>
      <c r="H991" s="167"/>
      <c r="I991" s="187"/>
    </row>
    <row r="992" spans="1:9" hidden="1">
      <c r="A992" s="6"/>
      <c r="B992" s="32" t="s">
        <v>1254</v>
      </c>
      <c r="C992" s="183"/>
      <c r="D992" s="172"/>
      <c r="E992" s="172"/>
      <c r="F992" s="172"/>
      <c r="G992" s="172"/>
      <c r="H992" s="167"/>
      <c r="I992" s="187"/>
    </row>
    <row r="993" spans="1:9" hidden="1">
      <c r="A993" s="6"/>
      <c r="B993" s="32" t="s">
        <v>1289</v>
      </c>
      <c r="C993" s="183" t="s">
        <v>8</v>
      </c>
      <c r="D993" s="172"/>
      <c r="E993" s="172"/>
      <c r="F993" s="172"/>
      <c r="G993" s="172"/>
      <c r="H993" s="167"/>
      <c r="I993" s="187"/>
    </row>
    <row r="994" spans="1:9" hidden="1">
      <c r="A994" s="6"/>
      <c r="B994" s="32" t="s">
        <v>1290</v>
      </c>
      <c r="C994" s="183" t="s">
        <v>8</v>
      </c>
      <c r="D994" s="172"/>
      <c r="E994" s="172"/>
      <c r="F994" s="172"/>
      <c r="G994" s="172"/>
      <c r="H994" s="167"/>
      <c r="I994" s="187"/>
    </row>
    <row r="995" spans="1:9" hidden="1">
      <c r="A995" s="6"/>
      <c r="B995" s="32" t="s">
        <v>1291</v>
      </c>
      <c r="C995" s="183" t="s">
        <v>8</v>
      </c>
      <c r="D995" s="172"/>
      <c r="E995" s="172"/>
      <c r="F995" s="172"/>
      <c r="G995" s="172"/>
      <c r="H995" s="167"/>
      <c r="I995" s="187"/>
    </row>
    <row r="996" spans="1:9" ht="30" hidden="1">
      <c r="A996" s="9" t="s">
        <v>716</v>
      </c>
      <c r="B996" s="31" t="s">
        <v>717</v>
      </c>
      <c r="C996" s="183"/>
      <c r="D996" s="172"/>
      <c r="E996" s="172"/>
      <c r="F996" s="172"/>
      <c r="G996" s="172"/>
      <c r="H996" s="167"/>
      <c r="I996" s="187"/>
    </row>
    <row r="997" spans="1:9" ht="45" hidden="1">
      <c r="A997" s="6" t="s">
        <v>719</v>
      </c>
      <c r="B997" s="32" t="s">
        <v>1292</v>
      </c>
      <c r="C997" s="183" t="s">
        <v>8</v>
      </c>
      <c r="D997" s="172"/>
      <c r="E997" s="172"/>
      <c r="F997" s="172"/>
      <c r="G997" s="172"/>
      <c r="H997" s="167"/>
      <c r="I997" s="187"/>
    </row>
    <row r="998" spans="1:9" ht="45" hidden="1">
      <c r="A998" s="9" t="s">
        <v>722</v>
      </c>
      <c r="B998" s="31" t="s">
        <v>1293</v>
      </c>
      <c r="C998" s="183"/>
      <c r="D998" s="172"/>
      <c r="E998" s="172"/>
      <c r="F998" s="172"/>
      <c r="G998" s="172"/>
      <c r="H998" s="167"/>
      <c r="I998" s="187"/>
    </row>
    <row r="999" spans="1:9" ht="45" hidden="1">
      <c r="A999" s="6" t="s">
        <v>725</v>
      </c>
      <c r="B999" s="32" t="s">
        <v>724</v>
      </c>
      <c r="C999" s="183" t="s">
        <v>8</v>
      </c>
      <c r="D999" s="172"/>
      <c r="E999" s="172"/>
      <c r="F999" s="172"/>
      <c r="G999" s="172"/>
      <c r="H999" s="167"/>
      <c r="I999" s="187"/>
    </row>
    <row r="1000" spans="1:9" ht="45" hidden="1">
      <c r="A1000" s="9" t="s">
        <v>728</v>
      </c>
      <c r="B1000" s="31" t="s">
        <v>1294</v>
      </c>
      <c r="C1000" s="183"/>
      <c r="D1000" s="172"/>
      <c r="E1000" s="172"/>
      <c r="F1000" s="172"/>
      <c r="G1000" s="172"/>
      <c r="H1000" s="167"/>
      <c r="I1000" s="187"/>
    </row>
    <row r="1001" spans="1:9" ht="45" hidden="1">
      <c r="A1001" s="6" t="s">
        <v>730</v>
      </c>
      <c r="B1001" s="32" t="s">
        <v>865</v>
      </c>
      <c r="C1001" s="183"/>
      <c r="D1001" s="172"/>
      <c r="E1001" s="172"/>
      <c r="F1001" s="172"/>
      <c r="G1001" s="172"/>
      <c r="H1001" s="167"/>
      <c r="I1001" s="187"/>
    </row>
    <row r="1002" spans="1:9" hidden="1">
      <c r="A1002" s="6"/>
      <c r="B1002" s="32" t="s">
        <v>1197</v>
      </c>
      <c r="C1002" s="183" t="s">
        <v>8</v>
      </c>
      <c r="D1002" s="172"/>
      <c r="E1002" s="172"/>
      <c r="F1002" s="172"/>
      <c r="G1002" s="172"/>
      <c r="H1002" s="167"/>
      <c r="I1002" s="187"/>
    </row>
    <row r="1003" spans="1:9" hidden="1">
      <c r="A1003" s="6"/>
      <c r="B1003" s="32" t="s">
        <v>1198</v>
      </c>
      <c r="C1003" s="183" t="s">
        <v>8</v>
      </c>
      <c r="D1003" s="172"/>
      <c r="E1003" s="172"/>
      <c r="F1003" s="172"/>
      <c r="G1003" s="172"/>
      <c r="H1003" s="167"/>
      <c r="I1003" s="187"/>
    </row>
    <row r="1004" spans="1:9" ht="30" hidden="1">
      <c r="A1004" s="9" t="s">
        <v>735</v>
      </c>
      <c r="B1004" s="31" t="s">
        <v>736</v>
      </c>
      <c r="C1004" s="183"/>
      <c r="D1004" s="172"/>
      <c r="E1004" s="172"/>
      <c r="F1004" s="172"/>
      <c r="G1004" s="172"/>
      <c r="H1004" s="167"/>
      <c r="I1004" s="187"/>
    </row>
    <row r="1005" spans="1:9" ht="60" hidden="1">
      <c r="A1005" s="6" t="s">
        <v>738</v>
      </c>
      <c r="B1005" s="32" t="s">
        <v>1295</v>
      </c>
      <c r="C1005" s="183" t="s">
        <v>8</v>
      </c>
      <c r="D1005" s="172"/>
      <c r="E1005" s="172"/>
      <c r="F1005" s="172"/>
      <c r="G1005" s="172"/>
      <c r="H1005" s="167"/>
      <c r="I1005" s="187"/>
    </row>
    <row r="1006" spans="1:9" hidden="1">
      <c r="A1006" s="250" t="s">
        <v>741</v>
      </c>
      <c r="B1006" s="250"/>
      <c r="C1006" s="250"/>
      <c r="D1006" s="250"/>
      <c r="E1006" s="250"/>
      <c r="F1006" s="250"/>
      <c r="G1006" s="188"/>
      <c r="H1006" s="188"/>
      <c r="I1006" s="187"/>
    </row>
    <row r="1007" spans="1:9" hidden="1">
      <c r="A1007" s="86" t="s">
        <v>831</v>
      </c>
      <c r="B1007" s="87" t="s">
        <v>832</v>
      </c>
      <c r="C1007" s="164"/>
      <c r="D1007" s="208"/>
      <c r="E1007" s="208"/>
      <c r="F1007" s="208"/>
      <c r="G1007" s="188"/>
      <c r="H1007" s="188"/>
      <c r="I1007" s="187"/>
    </row>
    <row r="1008" spans="1:9" ht="30" hidden="1">
      <c r="A1008" s="109" t="s">
        <v>823</v>
      </c>
      <c r="B1008" s="60" t="s">
        <v>955</v>
      </c>
      <c r="C1008" s="226" t="s">
        <v>8</v>
      </c>
      <c r="D1008" s="208"/>
      <c r="E1008" s="208"/>
      <c r="F1008" s="208"/>
      <c r="G1008" s="188"/>
      <c r="H1008" s="188"/>
      <c r="I1008" s="187"/>
    </row>
    <row r="1009" spans="1:9" ht="30" hidden="1">
      <c r="A1009" s="11" t="s">
        <v>824</v>
      </c>
      <c r="B1009" s="60" t="s">
        <v>956</v>
      </c>
      <c r="C1009" s="226" t="s">
        <v>8</v>
      </c>
      <c r="D1009" s="208"/>
      <c r="E1009" s="208"/>
      <c r="F1009" s="208"/>
      <c r="G1009" s="188"/>
      <c r="H1009" s="188"/>
      <c r="I1009" s="187"/>
    </row>
    <row r="1010" spans="1:9" ht="45" hidden="1">
      <c r="A1010" s="86" t="s">
        <v>833</v>
      </c>
      <c r="B1010" s="87" t="s">
        <v>825</v>
      </c>
      <c r="C1010" s="164"/>
      <c r="D1010" s="208"/>
      <c r="E1010" s="208"/>
      <c r="F1010" s="208"/>
      <c r="G1010" s="188"/>
      <c r="H1010" s="188"/>
      <c r="I1010" s="187"/>
    </row>
    <row r="1011" spans="1:9" ht="105" hidden="1">
      <c r="A1011" s="11" t="s">
        <v>828</v>
      </c>
      <c r="B1011" s="60" t="s">
        <v>979</v>
      </c>
      <c r="C1011" s="226"/>
      <c r="D1011" s="208"/>
      <c r="E1011" s="208"/>
      <c r="F1011" s="208"/>
      <c r="G1011" s="188"/>
      <c r="H1011" s="188"/>
      <c r="I1011" s="187"/>
    </row>
    <row r="1012" spans="1:9" hidden="1">
      <c r="A1012" s="11"/>
      <c r="B1012" s="15" t="s">
        <v>957</v>
      </c>
      <c r="C1012" s="226" t="s">
        <v>8</v>
      </c>
      <c r="D1012" s="208"/>
      <c r="E1012" s="208"/>
      <c r="F1012" s="208"/>
      <c r="G1012" s="188"/>
      <c r="H1012" s="188"/>
      <c r="I1012" s="187"/>
    </row>
    <row r="1013" spans="1:9" hidden="1">
      <c r="A1013" s="11"/>
      <c r="B1013" s="15" t="s">
        <v>826</v>
      </c>
      <c r="C1013" s="226"/>
      <c r="D1013" s="208"/>
      <c r="E1013" s="208"/>
      <c r="F1013" s="208"/>
      <c r="G1013" s="188"/>
      <c r="H1013" s="188"/>
      <c r="I1013" s="187"/>
    </row>
    <row r="1014" spans="1:9" hidden="1">
      <c r="A1014" s="11"/>
      <c r="B1014" s="19" t="s">
        <v>958</v>
      </c>
      <c r="C1014" s="226" t="s">
        <v>8</v>
      </c>
      <c r="D1014" s="208"/>
      <c r="E1014" s="208"/>
      <c r="F1014" s="208"/>
      <c r="G1014" s="188"/>
      <c r="H1014" s="188"/>
      <c r="I1014" s="187"/>
    </row>
    <row r="1015" spans="1:9" hidden="1">
      <c r="A1015" s="11"/>
      <c r="B1015" s="19" t="s">
        <v>959</v>
      </c>
      <c r="C1015" s="226" t="s">
        <v>8</v>
      </c>
      <c r="D1015" s="208"/>
      <c r="E1015" s="208"/>
      <c r="F1015" s="208"/>
      <c r="G1015" s="188"/>
      <c r="H1015" s="188"/>
      <c r="I1015" s="187"/>
    </row>
    <row r="1016" spans="1:9" hidden="1">
      <c r="A1016" s="11"/>
      <c r="B1016" s="19" t="s">
        <v>960</v>
      </c>
      <c r="C1016" s="226" t="s">
        <v>8</v>
      </c>
      <c r="D1016" s="208"/>
      <c r="E1016" s="208"/>
      <c r="F1016" s="208"/>
      <c r="G1016" s="188"/>
      <c r="H1016" s="188"/>
      <c r="I1016" s="187"/>
    </row>
    <row r="1017" spans="1:9" hidden="1">
      <c r="A1017" s="11"/>
      <c r="B1017" s="19" t="s">
        <v>961</v>
      </c>
      <c r="C1017" s="226" t="s">
        <v>8</v>
      </c>
      <c r="D1017" s="208"/>
      <c r="E1017" s="208"/>
      <c r="F1017" s="208"/>
      <c r="G1017" s="188"/>
      <c r="H1017" s="188"/>
      <c r="I1017" s="187"/>
    </row>
    <row r="1018" spans="1:9" hidden="1">
      <c r="A1018" s="11"/>
      <c r="B1018" s="15" t="s">
        <v>827</v>
      </c>
      <c r="C1018" s="226"/>
      <c r="D1018" s="208"/>
      <c r="E1018" s="208"/>
      <c r="F1018" s="208"/>
      <c r="G1018" s="188"/>
      <c r="H1018" s="188"/>
      <c r="I1018" s="187"/>
    </row>
    <row r="1019" spans="1:9" hidden="1">
      <c r="A1019" s="11"/>
      <c r="B1019" s="19" t="s">
        <v>962</v>
      </c>
      <c r="C1019" s="226" t="s">
        <v>8</v>
      </c>
      <c r="D1019" s="208"/>
      <c r="E1019" s="208"/>
      <c r="F1019" s="208"/>
      <c r="G1019" s="188"/>
      <c r="H1019" s="188"/>
      <c r="I1019" s="187"/>
    </row>
    <row r="1020" spans="1:9" hidden="1">
      <c r="A1020" s="11"/>
      <c r="B1020" s="19" t="s">
        <v>963</v>
      </c>
      <c r="C1020" s="226" t="s">
        <v>8</v>
      </c>
      <c r="D1020" s="208"/>
      <c r="E1020" s="208"/>
      <c r="F1020" s="208"/>
      <c r="G1020" s="188"/>
      <c r="H1020" s="188"/>
      <c r="I1020" s="187"/>
    </row>
    <row r="1021" spans="1:9" hidden="1">
      <c r="A1021" s="11"/>
      <c r="B1021" s="19" t="s">
        <v>964</v>
      </c>
      <c r="C1021" s="226" t="s">
        <v>8</v>
      </c>
      <c r="D1021" s="208"/>
      <c r="E1021" s="208"/>
      <c r="F1021" s="208"/>
      <c r="G1021" s="188"/>
      <c r="H1021" s="188"/>
      <c r="I1021" s="187"/>
    </row>
    <row r="1022" spans="1:9" hidden="1">
      <c r="A1022" s="250" t="s">
        <v>742</v>
      </c>
      <c r="B1022" s="250"/>
      <c r="C1022" s="250"/>
      <c r="D1022" s="250"/>
      <c r="E1022" s="250"/>
      <c r="F1022" s="250"/>
      <c r="G1022" s="188"/>
      <c r="H1022" s="188"/>
      <c r="I1022" s="187"/>
    </row>
    <row r="1023" spans="1:9" ht="30" hidden="1">
      <c r="A1023" s="9" t="s">
        <v>743</v>
      </c>
      <c r="B1023" s="31" t="s">
        <v>815</v>
      </c>
      <c r="C1023" s="183"/>
      <c r="D1023" s="172"/>
      <c r="E1023" s="172"/>
      <c r="F1023" s="172"/>
      <c r="G1023" s="172"/>
      <c r="H1023" s="167"/>
      <c r="I1023" s="187"/>
    </row>
    <row r="1024" spans="1:9" ht="30" hidden="1">
      <c r="A1024" s="6" t="s">
        <v>749</v>
      </c>
      <c r="B1024" s="32" t="s">
        <v>1296</v>
      </c>
      <c r="C1024" s="183"/>
      <c r="D1024" s="172"/>
      <c r="E1024" s="172"/>
      <c r="F1024" s="172"/>
      <c r="G1024" s="172"/>
      <c r="H1024" s="167"/>
      <c r="I1024" s="187"/>
    </row>
    <row r="1025" spans="1:9" ht="30" hidden="1">
      <c r="A1025" s="6"/>
      <c r="B1025" s="32" t="s">
        <v>1297</v>
      </c>
      <c r="C1025" s="183" t="s">
        <v>8</v>
      </c>
      <c r="D1025" s="172"/>
      <c r="E1025" s="172"/>
      <c r="F1025" s="172"/>
      <c r="G1025" s="172"/>
      <c r="H1025" s="167"/>
      <c r="I1025" s="187"/>
    </row>
    <row r="1026" spans="1:9" hidden="1">
      <c r="A1026" s="6"/>
      <c r="B1026" s="32" t="s">
        <v>1298</v>
      </c>
      <c r="C1026" s="183" t="s">
        <v>8</v>
      </c>
      <c r="D1026" s="172"/>
      <c r="E1026" s="172"/>
      <c r="F1026" s="172"/>
      <c r="G1026" s="172"/>
      <c r="H1026" s="167"/>
      <c r="I1026" s="187"/>
    </row>
    <row r="1027" spans="1:9" hidden="1">
      <c r="A1027" s="6"/>
      <c r="B1027" s="32" t="s">
        <v>1299</v>
      </c>
      <c r="C1027" s="183" t="s">
        <v>8</v>
      </c>
      <c r="D1027" s="172"/>
      <c r="E1027" s="172"/>
      <c r="F1027" s="172"/>
      <c r="G1027" s="172"/>
      <c r="H1027" s="167"/>
      <c r="I1027" s="187"/>
    </row>
    <row r="1028" spans="1:9" ht="60" hidden="1">
      <c r="A1028" s="6" t="s">
        <v>750</v>
      </c>
      <c r="B1028" s="32" t="s">
        <v>1300</v>
      </c>
      <c r="C1028" s="183"/>
      <c r="D1028" s="172"/>
      <c r="E1028" s="172"/>
      <c r="F1028" s="172"/>
      <c r="G1028" s="172"/>
      <c r="H1028" s="167"/>
      <c r="I1028" s="187"/>
    </row>
    <row r="1029" spans="1:9" hidden="1">
      <c r="A1029" s="6"/>
      <c r="B1029" s="32" t="s">
        <v>1301</v>
      </c>
      <c r="C1029" s="183" t="s">
        <v>8</v>
      </c>
      <c r="D1029" s="172"/>
      <c r="E1029" s="172"/>
      <c r="F1029" s="172"/>
      <c r="G1029" s="172"/>
      <c r="H1029" s="167"/>
      <c r="I1029" s="187"/>
    </row>
    <row r="1030" spans="1:9" hidden="1">
      <c r="A1030" s="6"/>
      <c r="B1030" s="32" t="s">
        <v>1302</v>
      </c>
      <c r="C1030" s="183" t="s">
        <v>8</v>
      </c>
      <c r="D1030" s="172"/>
      <c r="E1030" s="172"/>
      <c r="F1030" s="172"/>
      <c r="G1030" s="172"/>
      <c r="H1030" s="167"/>
      <c r="I1030" s="187"/>
    </row>
    <row r="1031" spans="1:9" hidden="1">
      <c r="A1031" s="6"/>
      <c r="B1031" s="32" t="s">
        <v>1303</v>
      </c>
      <c r="C1031" s="183" t="s">
        <v>8</v>
      </c>
      <c r="D1031" s="172"/>
      <c r="E1031" s="172"/>
      <c r="F1031" s="172"/>
      <c r="G1031" s="172"/>
      <c r="H1031" s="167"/>
      <c r="I1031" s="187"/>
    </row>
    <row r="1032" spans="1:9" ht="30" hidden="1">
      <c r="A1032" s="9" t="s">
        <v>759</v>
      </c>
      <c r="B1032" s="31" t="s">
        <v>760</v>
      </c>
      <c r="C1032" s="183"/>
      <c r="D1032" s="172"/>
      <c r="E1032" s="172"/>
      <c r="F1032" s="172"/>
      <c r="G1032" s="172"/>
      <c r="H1032" s="167"/>
      <c r="I1032" s="187"/>
    </row>
    <row r="1033" spans="1:9" ht="60" hidden="1">
      <c r="A1033" s="6" t="s">
        <v>762</v>
      </c>
      <c r="B1033" s="32" t="s">
        <v>1304</v>
      </c>
      <c r="C1033" s="183"/>
      <c r="D1033" s="172"/>
      <c r="E1033" s="172"/>
      <c r="F1033" s="172"/>
      <c r="G1033" s="172"/>
      <c r="H1033" s="167"/>
      <c r="I1033" s="187"/>
    </row>
    <row r="1034" spans="1:9" hidden="1">
      <c r="A1034" s="6"/>
      <c r="B1034" s="32" t="s">
        <v>1305</v>
      </c>
      <c r="C1034" s="183" t="s">
        <v>8</v>
      </c>
      <c r="D1034" s="172"/>
      <c r="E1034" s="172"/>
      <c r="F1034" s="172"/>
      <c r="G1034" s="172"/>
      <c r="H1034" s="167"/>
      <c r="I1034" s="187"/>
    </row>
    <row r="1035" spans="1:9" hidden="1">
      <c r="A1035" s="6"/>
      <c r="B1035" s="32" t="s">
        <v>1306</v>
      </c>
      <c r="C1035" s="183" t="s">
        <v>8</v>
      </c>
      <c r="D1035" s="172"/>
      <c r="E1035" s="172"/>
      <c r="F1035" s="172"/>
      <c r="G1035" s="172"/>
      <c r="H1035" s="167"/>
      <c r="I1035" s="187"/>
    </row>
    <row r="1036" spans="1:9" ht="30" hidden="1">
      <c r="A1036" s="6" t="s">
        <v>1307</v>
      </c>
      <c r="B1036" s="32" t="s">
        <v>1308</v>
      </c>
      <c r="C1036" s="183"/>
      <c r="D1036" s="172"/>
      <c r="E1036" s="172"/>
      <c r="F1036" s="172"/>
      <c r="G1036" s="172"/>
      <c r="H1036" s="167"/>
      <c r="I1036" s="187"/>
    </row>
    <row r="1037" spans="1:9" ht="30" hidden="1">
      <c r="A1037" s="6"/>
      <c r="B1037" s="32" t="s">
        <v>1309</v>
      </c>
      <c r="C1037" s="183" t="s">
        <v>8</v>
      </c>
      <c r="D1037" s="172"/>
      <c r="E1037" s="172"/>
      <c r="F1037" s="172"/>
      <c r="G1037" s="172"/>
      <c r="H1037" s="167"/>
      <c r="I1037" s="187"/>
    </row>
    <row r="1038" spans="1:9" hidden="1">
      <c r="A1038" s="6"/>
      <c r="B1038" s="32" t="s">
        <v>1280</v>
      </c>
      <c r="C1038" s="183" t="s">
        <v>8</v>
      </c>
      <c r="D1038" s="172"/>
      <c r="E1038" s="172"/>
      <c r="F1038" s="172"/>
      <c r="G1038" s="172"/>
      <c r="H1038" s="167"/>
      <c r="I1038" s="187"/>
    </row>
    <row r="1039" spans="1:9" ht="30" hidden="1">
      <c r="A1039" s="6"/>
      <c r="B1039" s="32" t="s">
        <v>1310</v>
      </c>
      <c r="C1039" s="183" t="s">
        <v>8</v>
      </c>
      <c r="D1039" s="172"/>
      <c r="E1039" s="172"/>
      <c r="F1039" s="172"/>
      <c r="G1039" s="172"/>
      <c r="H1039" s="167"/>
      <c r="I1039" s="187"/>
    </row>
    <row r="1040" spans="1:9" ht="30" hidden="1">
      <c r="A1040" s="6"/>
      <c r="B1040" s="32" t="s">
        <v>1311</v>
      </c>
      <c r="C1040" s="183" t="s">
        <v>8</v>
      </c>
      <c r="D1040" s="172"/>
      <c r="E1040" s="172"/>
      <c r="F1040" s="172"/>
      <c r="G1040" s="172"/>
      <c r="H1040" s="167"/>
      <c r="I1040" s="187"/>
    </row>
    <row r="1041" spans="1:9" hidden="1">
      <c r="A1041" s="6"/>
      <c r="B1041" s="32" t="s">
        <v>1312</v>
      </c>
      <c r="C1041" s="183" t="s">
        <v>8</v>
      </c>
      <c r="D1041" s="172"/>
      <c r="E1041" s="172"/>
      <c r="F1041" s="172"/>
      <c r="G1041" s="172"/>
      <c r="H1041" s="167"/>
      <c r="I1041" s="187"/>
    </row>
    <row r="1042" spans="1:9" hidden="1">
      <c r="A1042" s="6"/>
      <c r="B1042" s="32" t="s">
        <v>1280</v>
      </c>
      <c r="C1042" s="183" t="s">
        <v>8</v>
      </c>
      <c r="D1042" s="172"/>
      <c r="E1042" s="172"/>
      <c r="F1042" s="172"/>
      <c r="G1042" s="172"/>
      <c r="H1042" s="167"/>
      <c r="I1042" s="187"/>
    </row>
    <row r="1043" spans="1:9" ht="30" hidden="1">
      <c r="A1043" s="6"/>
      <c r="B1043" s="32" t="s">
        <v>1310</v>
      </c>
      <c r="C1043" s="183" t="s">
        <v>8</v>
      </c>
      <c r="D1043" s="172"/>
      <c r="E1043" s="172"/>
      <c r="F1043" s="172"/>
      <c r="G1043" s="172"/>
      <c r="H1043" s="167"/>
      <c r="I1043" s="187"/>
    </row>
    <row r="1044" spans="1:9" ht="30" hidden="1">
      <c r="A1044" s="6"/>
      <c r="B1044" s="32" t="s">
        <v>1311</v>
      </c>
      <c r="C1044" s="183" t="s">
        <v>8</v>
      </c>
      <c r="D1044" s="172"/>
      <c r="E1044" s="172"/>
      <c r="F1044" s="172"/>
      <c r="G1044" s="172"/>
      <c r="H1044" s="167"/>
      <c r="I1044" s="187"/>
    </row>
    <row r="1045" spans="1:9" hidden="1">
      <c r="A1045" s="6"/>
      <c r="B1045" s="32" t="s">
        <v>1313</v>
      </c>
      <c r="C1045" s="183" t="s">
        <v>8</v>
      </c>
      <c r="D1045" s="172"/>
      <c r="E1045" s="172"/>
      <c r="F1045" s="172"/>
      <c r="G1045" s="172"/>
      <c r="H1045" s="167"/>
      <c r="I1045" s="187"/>
    </row>
    <row r="1046" spans="1:9" ht="30" hidden="1">
      <c r="A1046" s="6"/>
      <c r="B1046" s="32" t="s">
        <v>1310</v>
      </c>
      <c r="C1046" s="183" t="s">
        <v>8</v>
      </c>
      <c r="D1046" s="172"/>
      <c r="E1046" s="172"/>
      <c r="F1046" s="172"/>
      <c r="G1046" s="172"/>
      <c r="H1046" s="167"/>
      <c r="I1046" s="187"/>
    </row>
    <row r="1047" spans="1:9" ht="30" hidden="1">
      <c r="A1047" s="6"/>
      <c r="B1047" s="32" t="s">
        <v>1314</v>
      </c>
      <c r="C1047" s="183" t="s">
        <v>8</v>
      </c>
      <c r="D1047" s="172"/>
      <c r="E1047" s="172"/>
      <c r="F1047" s="172"/>
      <c r="G1047" s="172"/>
      <c r="H1047" s="167"/>
      <c r="I1047" s="187"/>
    </row>
    <row r="1048" spans="1:9" ht="45" hidden="1">
      <c r="A1048" s="6" t="s">
        <v>1316</v>
      </c>
      <c r="B1048" s="32" t="s">
        <v>1315</v>
      </c>
      <c r="C1048" s="183"/>
      <c r="D1048" s="172"/>
      <c r="E1048" s="172"/>
      <c r="F1048" s="172"/>
      <c r="G1048" s="172"/>
      <c r="H1048" s="167"/>
      <c r="I1048" s="187"/>
    </row>
    <row r="1049" spans="1:9" ht="30" hidden="1">
      <c r="A1049" s="6"/>
      <c r="B1049" s="32" t="s">
        <v>1297</v>
      </c>
      <c r="C1049" s="183" t="s">
        <v>8</v>
      </c>
      <c r="D1049" s="172"/>
      <c r="E1049" s="172"/>
      <c r="F1049" s="172"/>
      <c r="G1049" s="172"/>
      <c r="H1049" s="167"/>
      <c r="I1049" s="187"/>
    </row>
    <row r="1050" spans="1:9" hidden="1">
      <c r="A1050" s="6"/>
      <c r="B1050" s="32" t="s">
        <v>1298</v>
      </c>
      <c r="C1050" s="183" t="s">
        <v>8</v>
      </c>
      <c r="D1050" s="172"/>
      <c r="E1050" s="172"/>
      <c r="F1050" s="172"/>
      <c r="G1050" s="172"/>
      <c r="H1050" s="167"/>
      <c r="I1050" s="187"/>
    </row>
    <row r="1051" spans="1:9" hidden="1">
      <c r="A1051" s="6"/>
      <c r="B1051" s="32" t="s">
        <v>1299</v>
      </c>
      <c r="C1051" s="183" t="s">
        <v>8</v>
      </c>
      <c r="D1051" s="172"/>
      <c r="E1051" s="172"/>
      <c r="F1051" s="172"/>
      <c r="G1051" s="172"/>
      <c r="H1051" s="167"/>
      <c r="I1051" s="187"/>
    </row>
    <row r="1052" spans="1:9" ht="45" hidden="1">
      <c r="A1052" s="9" t="s">
        <v>766</v>
      </c>
      <c r="B1052" s="31" t="s">
        <v>1317</v>
      </c>
      <c r="C1052" s="183"/>
      <c r="D1052" s="172"/>
      <c r="E1052" s="172"/>
      <c r="F1052" s="172"/>
      <c r="G1052" s="172"/>
      <c r="H1052" s="167"/>
      <c r="I1052" s="187"/>
    </row>
    <row r="1053" spans="1:9" ht="105" hidden="1">
      <c r="A1053" s="6" t="s">
        <v>769</v>
      </c>
      <c r="B1053" s="32" t="s">
        <v>1318</v>
      </c>
      <c r="C1053" s="183"/>
      <c r="D1053" s="172"/>
      <c r="E1053" s="172"/>
      <c r="F1053" s="172"/>
      <c r="G1053" s="172"/>
      <c r="H1053" s="167"/>
      <c r="I1053" s="187"/>
    </row>
    <row r="1054" spans="1:9" hidden="1">
      <c r="A1054" s="6"/>
      <c r="B1054" s="32" t="s">
        <v>1319</v>
      </c>
      <c r="C1054" s="183" t="s">
        <v>8</v>
      </c>
      <c r="D1054" s="172"/>
      <c r="E1054" s="172"/>
      <c r="F1054" s="172"/>
      <c r="G1054" s="172"/>
      <c r="H1054" s="167"/>
      <c r="I1054" s="187"/>
    </row>
    <row r="1055" spans="1:9" hidden="1">
      <c r="A1055" s="6"/>
      <c r="B1055" s="32" t="s">
        <v>1320</v>
      </c>
      <c r="C1055" s="183" t="s">
        <v>8</v>
      </c>
      <c r="D1055" s="172"/>
      <c r="E1055" s="172"/>
      <c r="F1055" s="172"/>
      <c r="G1055" s="172"/>
      <c r="H1055" s="167"/>
      <c r="I1055" s="187"/>
    </row>
    <row r="1056" spans="1:9" ht="30" hidden="1">
      <c r="A1056" s="6"/>
      <c r="B1056" s="32" t="s">
        <v>1321</v>
      </c>
      <c r="C1056" s="183" t="s">
        <v>8</v>
      </c>
      <c r="D1056" s="172"/>
      <c r="E1056" s="172"/>
      <c r="F1056" s="172"/>
      <c r="G1056" s="172"/>
      <c r="H1056" s="167"/>
      <c r="I1056" s="187"/>
    </row>
    <row r="1057" spans="1:9" hidden="1">
      <c r="A1057" s="6"/>
      <c r="B1057" s="32" t="s">
        <v>1322</v>
      </c>
      <c r="C1057" s="183" t="s">
        <v>8</v>
      </c>
      <c r="D1057" s="172"/>
      <c r="E1057" s="172"/>
      <c r="F1057" s="172"/>
      <c r="G1057" s="172"/>
      <c r="H1057" s="167"/>
      <c r="I1057" s="187"/>
    </row>
    <row r="1058" spans="1:9" ht="105" hidden="1">
      <c r="A1058" s="6" t="s">
        <v>1324</v>
      </c>
      <c r="B1058" s="32" t="s">
        <v>1323</v>
      </c>
      <c r="C1058" s="183"/>
      <c r="D1058" s="172"/>
      <c r="E1058" s="172"/>
      <c r="F1058" s="172"/>
      <c r="G1058" s="172"/>
      <c r="H1058" s="167"/>
      <c r="I1058" s="187"/>
    </row>
    <row r="1059" spans="1:9" hidden="1">
      <c r="A1059" s="6"/>
      <c r="B1059" s="32" t="s">
        <v>1325</v>
      </c>
      <c r="C1059" s="183" t="s">
        <v>8</v>
      </c>
      <c r="D1059" s="172"/>
      <c r="E1059" s="172"/>
      <c r="F1059" s="172"/>
      <c r="G1059" s="172"/>
      <c r="H1059" s="167"/>
      <c r="I1059" s="187"/>
    </row>
    <row r="1060" spans="1:9" hidden="1">
      <c r="A1060" s="6"/>
      <c r="B1060" s="32" t="s">
        <v>1326</v>
      </c>
      <c r="C1060" s="183" t="s">
        <v>8</v>
      </c>
      <c r="D1060" s="172"/>
      <c r="E1060" s="172"/>
      <c r="F1060" s="172"/>
      <c r="G1060" s="172"/>
      <c r="H1060" s="167"/>
      <c r="I1060" s="187"/>
    </row>
    <row r="1061" spans="1:9" ht="45" hidden="1">
      <c r="A1061" s="9" t="s">
        <v>772</v>
      </c>
      <c r="B1061" s="31" t="s">
        <v>773</v>
      </c>
      <c r="C1061" s="183"/>
      <c r="D1061" s="172"/>
      <c r="E1061" s="172"/>
      <c r="F1061" s="172"/>
      <c r="G1061" s="172"/>
      <c r="H1061" s="167"/>
      <c r="I1061" s="187"/>
    </row>
    <row r="1062" spans="1:9" ht="60" hidden="1">
      <c r="A1062" s="6" t="s">
        <v>775</v>
      </c>
      <c r="B1062" s="32" t="s">
        <v>1327</v>
      </c>
      <c r="C1062" s="183" t="s">
        <v>8</v>
      </c>
      <c r="D1062" s="172"/>
      <c r="E1062" s="172"/>
      <c r="F1062" s="172"/>
      <c r="G1062" s="172"/>
      <c r="H1062" s="167"/>
      <c r="I1062" s="187"/>
    </row>
    <row r="1063" spans="1:9" ht="60" hidden="1">
      <c r="A1063" s="6" t="s">
        <v>1329</v>
      </c>
      <c r="B1063" s="32" t="s">
        <v>1328</v>
      </c>
      <c r="C1063" s="183"/>
      <c r="D1063" s="172"/>
      <c r="E1063" s="172"/>
      <c r="F1063" s="172"/>
      <c r="G1063" s="172"/>
      <c r="H1063" s="167"/>
      <c r="I1063" s="187"/>
    </row>
    <row r="1064" spans="1:9" hidden="1">
      <c r="A1064" s="6"/>
      <c r="B1064" s="32" t="s">
        <v>1254</v>
      </c>
      <c r="C1064" s="183" t="s">
        <v>850</v>
      </c>
      <c r="D1064" s="172"/>
      <c r="E1064" s="172"/>
      <c r="F1064" s="172"/>
      <c r="G1064" s="172"/>
      <c r="H1064" s="167"/>
      <c r="I1064" s="187"/>
    </row>
    <row r="1065" spans="1:9" hidden="1">
      <c r="A1065" s="6"/>
      <c r="B1065" s="32" t="s">
        <v>1168</v>
      </c>
      <c r="C1065" s="183" t="s">
        <v>850</v>
      </c>
      <c r="D1065" s="172"/>
      <c r="E1065" s="172"/>
      <c r="F1065" s="172"/>
      <c r="G1065" s="172"/>
      <c r="H1065" s="167"/>
      <c r="I1065" s="187"/>
    </row>
    <row r="1066" spans="1:9" ht="30" hidden="1">
      <c r="A1066" s="9" t="s">
        <v>778</v>
      </c>
      <c r="B1066" s="31" t="s">
        <v>779</v>
      </c>
      <c r="C1066" s="183"/>
      <c r="D1066" s="172"/>
      <c r="E1066" s="172"/>
      <c r="F1066" s="172"/>
      <c r="G1066" s="172"/>
      <c r="H1066" s="167"/>
      <c r="I1066" s="187"/>
    </row>
    <row r="1067" spans="1:9" ht="60" hidden="1">
      <c r="A1067" s="6" t="s">
        <v>780</v>
      </c>
      <c r="B1067" s="32" t="s">
        <v>1330</v>
      </c>
      <c r="C1067" s="183"/>
      <c r="D1067" s="172"/>
      <c r="E1067" s="172"/>
      <c r="F1067" s="172"/>
      <c r="G1067" s="172"/>
      <c r="H1067" s="167"/>
      <c r="I1067" s="187"/>
    </row>
    <row r="1068" spans="1:9" hidden="1">
      <c r="A1068" s="6"/>
      <c r="B1068" s="32" t="s">
        <v>1331</v>
      </c>
      <c r="C1068" s="183" t="s">
        <v>8</v>
      </c>
      <c r="D1068" s="172"/>
      <c r="E1068" s="172"/>
      <c r="F1068" s="172"/>
      <c r="G1068" s="172"/>
      <c r="H1068" s="167"/>
      <c r="I1068" s="187"/>
    </row>
    <row r="1069" spans="1:9" hidden="1">
      <c r="A1069" s="6"/>
      <c r="B1069" s="32" t="s">
        <v>1332</v>
      </c>
      <c r="C1069" s="183" t="s">
        <v>8</v>
      </c>
      <c r="D1069" s="172"/>
      <c r="E1069" s="172"/>
      <c r="F1069" s="172"/>
      <c r="G1069" s="172"/>
      <c r="H1069" s="167"/>
      <c r="I1069" s="187"/>
    </row>
    <row r="1070" spans="1:9" ht="30" hidden="1">
      <c r="A1070" s="6"/>
      <c r="B1070" s="32" t="s">
        <v>1333</v>
      </c>
      <c r="C1070" s="183" t="s">
        <v>8</v>
      </c>
      <c r="D1070" s="172"/>
      <c r="E1070" s="172"/>
      <c r="F1070" s="172"/>
      <c r="G1070" s="172"/>
      <c r="H1070" s="167"/>
      <c r="I1070" s="187"/>
    </row>
    <row r="1071" spans="1:9" ht="30" hidden="1">
      <c r="A1071" s="9" t="s">
        <v>788</v>
      </c>
      <c r="B1071" s="31" t="s">
        <v>787</v>
      </c>
      <c r="C1071" s="183"/>
      <c r="D1071" s="172"/>
      <c r="E1071" s="172"/>
      <c r="F1071" s="172"/>
      <c r="G1071" s="172"/>
      <c r="H1071" s="167"/>
      <c r="I1071" s="187"/>
    </row>
    <row r="1072" spans="1:9" ht="45" hidden="1">
      <c r="A1072" s="6" t="s">
        <v>790</v>
      </c>
      <c r="B1072" s="32" t="s">
        <v>1334</v>
      </c>
      <c r="C1072" s="183" t="s">
        <v>8</v>
      </c>
      <c r="D1072" s="172"/>
      <c r="E1072" s="172"/>
      <c r="F1072" s="172"/>
      <c r="G1072" s="172"/>
      <c r="H1072" s="167"/>
      <c r="I1072" s="187"/>
    </row>
    <row r="1073" spans="1:9" ht="60" hidden="1">
      <c r="A1073" s="9" t="s">
        <v>794</v>
      </c>
      <c r="B1073" s="31" t="s">
        <v>793</v>
      </c>
      <c r="C1073" s="183"/>
      <c r="D1073" s="172"/>
      <c r="E1073" s="172"/>
      <c r="F1073" s="172"/>
      <c r="G1073" s="172"/>
      <c r="H1073" s="167"/>
      <c r="I1073" s="187"/>
    </row>
    <row r="1074" spans="1:9" ht="45" hidden="1">
      <c r="A1074" s="6" t="s">
        <v>796</v>
      </c>
      <c r="B1074" s="32" t="s">
        <v>1335</v>
      </c>
      <c r="C1074" s="183"/>
      <c r="D1074" s="172"/>
      <c r="E1074" s="172"/>
      <c r="F1074" s="172"/>
      <c r="G1074" s="172"/>
      <c r="H1074" s="167"/>
      <c r="I1074" s="187"/>
    </row>
    <row r="1075" spans="1:9" hidden="1">
      <c r="A1075" s="6"/>
      <c r="B1075" s="32" t="s">
        <v>1275</v>
      </c>
      <c r="C1075" s="183" t="s">
        <v>8</v>
      </c>
      <c r="D1075" s="172"/>
      <c r="E1075" s="172"/>
      <c r="F1075" s="172"/>
      <c r="G1075" s="172"/>
      <c r="H1075" s="167"/>
      <c r="I1075" s="187"/>
    </row>
    <row r="1076" spans="1:9" hidden="1">
      <c r="A1076" s="6"/>
      <c r="B1076" s="32" t="s">
        <v>1336</v>
      </c>
      <c r="C1076" s="183" t="s">
        <v>8</v>
      </c>
      <c r="D1076" s="172"/>
      <c r="E1076" s="172"/>
      <c r="F1076" s="172"/>
      <c r="G1076" s="172"/>
      <c r="H1076" s="167"/>
      <c r="I1076" s="187"/>
    </row>
    <row r="1077" spans="1:9" hidden="1">
      <c r="A1077" s="6"/>
      <c r="B1077" s="32" t="s">
        <v>1337</v>
      </c>
      <c r="C1077" s="183" t="s">
        <v>8</v>
      </c>
      <c r="D1077" s="172"/>
      <c r="E1077" s="172"/>
      <c r="F1077" s="172"/>
      <c r="G1077" s="172"/>
      <c r="H1077" s="167"/>
      <c r="I1077" s="187"/>
    </row>
    <row r="1078" spans="1:9" hidden="1">
      <c r="A1078" s="6"/>
      <c r="B1078" s="32" t="s">
        <v>1338</v>
      </c>
      <c r="C1078" s="183" t="s">
        <v>8</v>
      </c>
      <c r="D1078" s="172"/>
      <c r="E1078" s="172"/>
      <c r="F1078" s="172"/>
      <c r="G1078" s="172"/>
      <c r="H1078" s="167"/>
      <c r="I1078" s="187"/>
    </row>
    <row r="1079" spans="1:9" hidden="1">
      <c r="A1079" s="6"/>
      <c r="B1079" s="32" t="s">
        <v>1339</v>
      </c>
      <c r="C1079" s="183" t="s">
        <v>8</v>
      </c>
      <c r="D1079" s="172"/>
      <c r="E1079" s="172"/>
      <c r="F1079" s="172"/>
      <c r="G1079" s="172"/>
      <c r="H1079" s="167"/>
      <c r="I1079" s="187"/>
    </row>
    <row r="1080" spans="1:9" hidden="1">
      <c r="A1080" s="6"/>
      <c r="B1080" s="32" t="s">
        <v>1340</v>
      </c>
      <c r="C1080" s="183" t="s">
        <v>8</v>
      </c>
      <c r="D1080" s="172"/>
      <c r="E1080" s="172"/>
      <c r="F1080" s="172"/>
      <c r="G1080" s="172"/>
      <c r="H1080" s="167"/>
      <c r="I1080" s="187"/>
    </row>
    <row r="1081" spans="1:9" hidden="1">
      <c r="A1081" s="6"/>
      <c r="B1081" s="32" t="s">
        <v>1341</v>
      </c>
      <c r="C1081" s="183" t="s">
        <v>8</v>
      </c>
      <c r="D1081" s="172"/>
      <c r="E1081" s="172"/>
      <c r="F1081" s="172"/>
      <c r="G1081" s="172"/>
      <c r="H1081" s="167"/>
      <c r="I1081" s="187"/>
    </row>
    <row r="1082" spans="1:9" ht="45" hidden="1">
      <c r="A1082" s="9" t="s">
        <v>798</v>
      </c>
      <c r="B1082" s="31" t="s">
        <v>797</v>
      </c>
      <c r="C1082" s="183"/>
      <c r="D1082" s="172"/>
      <c r="E1082" s="172"/>
      <c r="F1082" s="172"/>
      <c r="G1082" s="172"/>
      <c r="H1082" s="167"/>
      <c r="I1082" s="187"/>
    </row>
    <row r="1083" spans="1:9" ht="60" hidden="1">
      <c r="A1083" s="6" t="s">
        <v>800</v>
      </c>
      <c r="B1083" s="32" t="s">
        <v>1342</v>
      </c>
      <c r="C1083" s="183" t="s">
        <v>8</v>
      </c>
      <c r="D1083" s="172"/>
      <c r="E1083" s="172"/>
      <c r="F1083" s="172"/>
      <c r="G1083" s="172"/>
      <c r="H1083" s="167"/>
      <c r="I1083" s="187"/>
    </row>
    <row r="1084" spans="1:9" ht="30" hidden="1">
      <c r="A1084" s="9" t="s">
        <v>805</v>
      </c>
      <c r="B1084" s="31" t="s">
        <v>806</v>
      </c>
      <c r="C1084" s="183"/>
      <c r="D1084" s="172"/>
      <c r="E1084" s="172"/>
      <c r="F1084" s="172"/>
      <c r="G1084" s="172"/>
      <c r="H1084" s="167"/>
      <c r="I1084" s="187"/>
    </row>
    <row r="1085" spans="1:9" ht="105" hidden="1">
      <c r="A1085" s="6" t="s">
        <v>808</v>
      </c>
      <c r="B1085" s="32" t="s">
        <v>1343</v>
      </c>
      <c r="C1085" s="183"/>
      <c r="D1085" s="172"/>
      <c r="E1085" s="172"/>
      <c r="F1085" s="172"/>
      <c r="G1085" s="172"/>
      <c r="H1085" s="167"/>
      <c r="I1085" s="187"/>
    </row>
    <row r="1086" spans="1:9" hidden="1">
      <c r="A1086" s="250" t="s">
        <v>812</v>
      </c>
      <c r="B1086" s="250"/>
      <c r="C1086" s="250"/>
      <c r="D1086" s="250"/>
      <c r="E1086" s="250"/>
      <c r="F1086" s="250"/>
      <c r="G1086" s="188"/>
      <c r="H1086" s="188"/>
      <c r="I1086" s="187"/>
    </row>
    <row r="1087" spans="1:9" hidden="1">
      <c r="A1087" s="86" t="s">
        <v>831</v>
      </c>
      <c r="B1087" s="87" t="s">
        <v>832</v>
      </c>
      <c r="C1087" s="164"/>
      <c r="D1087" s="208"/>
      <c r="E1087" s="208"/>
      <c r="F1087" s="208"/>
      <c r="G1087" s="188"/>
      <c r="H1087" s="188"/>
      <c r="I1087" s="187"/>
    </row>
    <row r="1088" spans="1:9" ht="30" hidden="1">
      <c r="A1088" s="109" t="s">
        <v>823</v>
      </c>
      <c r="B1088" s="60" t="s">
        <v>955</v>
      </c>
      <c r="C1088" s="226" t="s">
        <v>8</v>
      </c>
      <c r="D1088" s="208"/>
      <c r="E1088" s="208"/>
      <c r="F1088" s="208"/>
      <c r="G1088" s="188"/>
      <c r="H1088" s="188"/>
      <c r="I1088" s="187"/>
    </row>
    <row r="1089" spans="1:9" ht="30" hidden="1">
      <c r="A1089" s="11" t="s">
        <v>824</v>
      </c>
      <c r="B1089" s="60" t="s">
        <v>956</v>
      </c>
      <c r="C1089" s="226" t="s">
        <v>8</v>
      </c>
      <c r="D1089" s="208"/>
      <c r="E1089" s="208"/>
      <c r="F1089" s="208"/>
      <c r="G1089" s="188"/>
      <c r="H1089" s="188"/>
      <c r="I1089" s="187"/>
    </row>
    <row r="1090" spans="1:9" ht="45" hidden="1">
      <c r="A1090" s="86" t="s">
        <v>833</v>
      </c>
      <c r="B1090" s="87" t="s">
        <v>825</v>
      </c>
      <c r="C1090" s="164"/>
      <c r="D1090" s="208"/>
      <c r="E1090" s="208"/>
      <c r="F1090" s="208"/>
      <c r="G1090" s="188"/>
      <c r="H1090" s="188"/>
      <c r="I1090" s="187"/>
    </row>
    <row r="1091" spans="1:9" ht="105" hidden="1">
      <c r="A1091" s="11" t="s">
        <v>828</v>
      </c>
      <c r="B1091" s="60" t="s">
        <v>979</v>
      </c>
      <c r="C1091" s="226"/>
      <c r="D1091" s="208"/>
      <c r="E1091" s="208"/>
      <c r="F1091" s="208"/>
      <c r="G1091" s="188"/>
      <c r="H1091" s="188"/>
      <c r="I1091" s="187"/>
    </row>
    <row r="1092" spans="1:9" hidden="1">
      <c r="A1092" s="11"/>
      <c r="B1092" s="15" t="s">
        <v>957</v>
      </c>
      <c r="C1092" s="226" t="s">
        <v>8</v>
      </c>
      <c r="D1092" s="208"/>
      <c r="E1092" s="208"/>
      <c r="F1092" s="208"/>
      <c r="G1092" s="188"/>
      <c r="H1092" s="188"/>
      <c r="I1092" s="187"/>
    </row>
    <row r="1093" spans="1:9" hidden="1">
      <c r="A1093" s="11"/>
      <c r="B1093" s="15" t="s">
        <v>826</v>
      </c>
      <c r="C1093" s="226"/>
      <c r="D1093" s="208"/>
      <c r="E1093" s="208"/>
      <c r="F1093" s="208"/>
      <c r="G1093" s="188"/>
      <c r="H1093" s="188"/>
      <c r="I1093" s="187"/>
    </row>
    <row r="1094" spans="1:9" hidden="1">
      <c r="A1094" s="11"/>
      <c r="B1094" s="19" t="s">
        <v>958</v>
      </c>
      <c r="C1094" s="226" t="s">
        <v>8</v>
      </c>
      <c r="D1094" s="208"/>
      <c r="E1094" s="208"/>
      <c r="F1094" s="208"/>
      <c r="G1094" s="188"/>
      <c r="H1094" s="188"/>
      <c r="I1094" s="187"/>
    </row>
    <row r="1095" spans="1:9" hidden="1">
      <c r="A1095" s="11"/>
      <c r="B1095" s="19" t="s">
        <v>959</v>
      </c>
      <c r="C1095" s="226" t="s">
        <v>8</v>
      </c>
      <c r="D1095" s="208"/>
      <c r="E1095" s="208"/>
      <c r="F1095" s="208"/>
      <c r="G1095" s="188"/>
      <c r="H1095" s="188"/>
      <c r="I1095" s="187"/>
    </row>
    <row r="1096" spans="1:9" hidden="1">
      <c r="A1096" s="11"/>
      <c r="B1096" s="19" t="s">
        <v>960</v>
      </c>
      <c r="C1096" s="226" t="s">
        <v>8</v>
      </c>
      <c r="D1096" s="208"/>
      <c r="E1096" s="208"/>
      <c r="F1096" s="208"/>
      <c r="G1096" s="188"/>
      <c r="H1096" s="188"/>
      <c r="I1096" s="187"/>
    </row>
    <row r="1097" spans="1:9" hidden="1">
      <c r="A1097" s="11"/>
      <c r="B1097" s="19" t="s">
        <v>961</v>
      </c>
      <c r="C1097" s="226" t="s">
        <v>8</v>
      </c>
      <c r="D1097" s="208"/>
      <c r="E1097" s="208"/>
      <c r="F1097" s="208"/>
      <c r="G1097" s="188"/>
      <c r="H1097" s="188"/>
      <c r="I1097" s="187"/>
    </row>
    <row r="1098" spans="1:9" hidden="1">
      <c r="A1098" s="11"/>
      <c r="B1098" s="15" t="s">
        <v>827</v>
      </c>
      <c r="C1098" s="226"/>
      <c r="D1098" s="208"/>
      <c r="E1098" s="208"/>
      <c r="F1098" s="208"/>
      <c r="G1098" s="188"/>
      <c r="H1098" s="188"/>
      <c r="I1098" s="187"/>
    </row>
    <row r="1099" spans="1:9" hidden="1">
      <c r="A1099" s="11"/>
      <c r="B1099" s="19" t="s">
        <v>962</v>
      </c>
      <c r="C1099" s="226" t="s">
        <v>8</v>
      </c>
      <c r="D1099" s="208"/>
      <c r="E1099" s="208"/>
      <c r="F1099" s="208"/>
      <c r="G1099" s="188"/>
      <c r="H1099" s="188"/>
      <c r="I1099" s="187"/>
    </row>
    <row r="1100" spans="1:9" hidden="1">
      <c r="A1100" s="11"/>
      <c r="B1100" s="19" t="s">
        <v>963</v>
      </c>
      <c r="C1100" s="226" t="s">
        <v>8</v>
      </c>
      <c r="D1100" s="208"/>
      <c r="E1100" s="208"/>
      <c r="F1100" s="208"/>
      <c r="G1100" s="188"/>
      <c r="H1100" s="188"/>
      <c r="I1100" s="187"/>
    </row>
    <row r="1101" spans="1:9" hidden="1">
      <c r="A1101" s="11"/>
      <c r="B1101" s="19" t="s">
        <v>964</v>
      </c>
      <c r="C1101" s="226" t="s">
        <v>8</v>
      </c>
      <c r="D1101" s="208"/>
      <c r="E1101" s="208"/>
      <c r="F1101" s="208"/>
      <c r="G1101" s="188"/>
      <c r="H1101" s="188"/>
      <c r="I1101" s="187"/>
    </row>
    <row r="1102" spans="1:9" hidden="1">
      <c r="A1102" s="250" t="s">
        <v>813</v>
      </c>
      <c r="B1102" s="250"/>
      <c r="C1102" s="250"/>
      <c r="D1102" s="250"/>
      <c r="E1102" s="250"/>
      <c r="F1102" s="250"/>
      <c r="G1102" s="188"/>
      <c r="H1102" s="188"/>
      <c r="I1102" s="187"/>
    </row>
    <row r="1103" spans="1:9" hidden="1">
      <c r="A1103" s="9" t="s">
        <v>814</v>
      </c>
      <c r="B1103" s="31" t="s">
        <v>1344</v>
      </c>
      <c r="C1103" s="183"/>
      <c r="D1103" s="172"/>
      <c r="E1103" s="172"/>
      <c r="F1103" s="172"/>
      <c r="G1103" s="172"/>
      <c r="H1103" s="167"/>
      <c r="I1103" s="187"/>
    </row>
    <row r="1104" spans="1:9" ht="30" hidden="1">
      <c r="A1104" s="6" t="s">
        <v>816</v>
      </c>
      <c r="B1104" s="32" t="s">
        <v>1345</v>
      </c>
      <c r="C1104" s="183" t="s">
        <v>8</v>
      </c>
      <c r="D1104" s="172"/>
      <c r="E1104" s="172"/>
      <c r="F1104" s="172"/>
      <c r="G1104" s="172"/>
      <c r="H1104" s="167"/>
      <c r="I1104" s="187"/>
    </row>
    <row r="1105" spans="1:9" ht="30" hidden="1">
      <c r="A1105" s="9" t="s">
        <v>875</v>
      </c>
      <c r="B1105" s="31" t="s">
        <v>817</v>
      </c>
      <c r="C1105" s="183"/>
      <c r="D1105" s="172"/>
      <c r="E1105" s="172"/>
      <c r="F1105" s="172"/>
      <c r="G1105" s="172"/>
      <c r="H1105" s="167"/>
      <c r="I1105" s="187"/>
    </row>
    <row r="1106" spans="1:9" ht="75" hidden="1">
      <c r="A1106" s="6" t="s">
        <v>876</v>
      </c>
      <c r="B1106" s="32" t="s">
        <v>1346</v>
      </c>
      <c r="C1106" s="183" t="s">
        <v>8</v>
      </c>
      <c r="D1106" s="172"/>
      <c r="E1106" s="172"/>
      <c r="F1106" s="172"/>
      <c r="G1106" s="172"/>
      <c r="H1106" s="167"/>
      <c r="I1106" s="187"/>
    </row>
    <row r="1107" spans="1:9" ht="45" hidden="1">
      <c r="A1107" s="6" t="s">
        <v>1348</v>
      </c>
      <c r="B1107" s="32" t="s">
        <v>1347</v>
      </c>
      <c r="C1107" s="183"/>
      <c r="D1107" s="172"/>
      <c r="E1107" s="172"/>
      <c r="F1107" s="172"/>
      <c r="G1107" s="172"/>
      <c r="H1107" s="167"/>
      <c r="I1107" s="187"/>
    </row>
    <row r="1108" spans="1:9" hidden="1">
      <c r="A1108" s="6"/>
      <c r="B1108" s="32" t="s">
        <v>1164</v>
      </c>
      <c r="C1108" s="183" t="s">
        <v>8</v>
      </c>
      <c r="D1108" s="172"/>
      <c r="E1108" s="172"/>
      <c r="F1108" s="172"/>
      <c r="G1108" s="172"/>
      <c r="H1108" s="167"/>
      <c r="I1108" s="187"/>
    </row>
    <row r="1109" spans="1:9" hidden="1">
      <c r="A1109" s="6"/>
      <c r="B1109" s="32" t="s">
        <v>1165</v>
      </c>
      <c r="C1109" s="183" t="s">
        <v>8</v>
      </c>
      <c r="D1109" s="172"/>
      <c r="E1109" s="172"/>
      <c r="F1109" s="172"/>
      <c r="G1109" s="172"/>
      <c r="H1109" s="167"/>
      <c r="I1109" s="187"/>
    </row>
    <row r="1110" spans="1:9" ht="90" hidden="1">
      <c r="A1110" s="6" t="s">
        <v>1350</v>
      </c>
      <c r="B1110" s="32" t="s">
        <v>1349</v>
      </c>
      <c r="C1110" s="183"/>
      <c r="D1110" s="172"/>
      <c r="E1110" s="172"/>
      <c r="F1110" s="172"/>
      <c r="G1110" s="172"/>
      <c r="H1110" s="167"/>
      <c r="I1110" s="187"/>
    </row>
    <row r="1111" spans="1:9" hidden="1">
      <c r="A1111" s="6"/>
      <c r="B1111" s="32" t="s">
        <v>1254</v>
      </c>
      <c r="C1111" s="183" t="s">
        <v>8</v>
      </c>
      <c r="D1111" s="172"/>
      <c r="E1111" s="172"/>
      <c r="F1111" s="172"/>
      <c r="G1111" s="172"/>
      <c r="H1111" s="167"/>
      <c r="I1111" s="187"/>
    </row>
    <row r="1112" spans="1:9" hidden="1">
      <c r="A1112" s="6"/>
      <c r="B1112" s="32" t="s">
        <v>1351</v>
      </c>
      <c r="C1112" s="183" t="s">
        <v>8</v>
      </c>
      <c r="D1112" s="172"/>
      <c r="E1112" s="172"/>
      <c r="F1112" s="172"/>
      <c r="G1112" s="172"/>
      <c r="H1112" s="167"/>
      <c r="I1112" s="187"/>
    </row>
    <row r="1113" spans="1:9" ht="105" hidden="1">
      <c r="A1113" s="6" t="s">
        <v>1353</v>
      </c>
      <c r="B1113" s="32" t="s">
        <v>1352</v>
      </c>
      <c r="C1113" s="183"/>
      <c r="D1113" s="172"/>
      <c r="E1113" s="172"/>
      <c r="F1113" s="172"/>
      <c r="G1113" s="172"/>
      <c r="H1113" s="167"/>
      <c r="I1113" s="187"/>
    </row>
    <row r="1114" spans="1:9" hidden="1">
      <c r="A1114" s="6"/>
      <c r="B1114" s="32" t="s">
        <v>1354</v>
      </c>
      <c r="C1114" s="183" t="s">
        <v>8</v>
      </c>
      <c r="D1114" s="172"/>
      <c r="E1114" s="172"/>
      <c r="F1114" s="172"/>
      <c r="G1114" s="172"/>
      <c r="H1114" s="167"/>
      <c r="I1114" s="187"/>
    </row>
    <row r="1115" spans="1:9" hidden="1">
      <c r="A1115" s="6"/>
      <c r="B1115" s="32" t="s">
        <v>1355</v>
      </c>
      <c r="C1115" s="183" t="s">
        <v>8</v>
      </c>
      <c r="D1115" s="172"/>
      <c r="E1115" s="172"/>
      <c r="F1115" s="172"/>
      <c r="G1115" s="172"/>
      <c r="H1115" s="167"/>
      <c r="I1115" s="187"/>
    </row>
    <row r="1116" spans="1:9" hidden="1">
      <c r="A1116" s="250" t="s">
        <v>818</v>
      </c>
      <c r="B1116" s="250"/>
      <c r="C1116" s="250"/>
      <c r="D1116" s="250"/>
      <c r="E1116" s="250"/>
      <c r="F1116" s="250"/>
      <c r="G1116" s="188"/>
      <c r="H1116" s="188"/>
      <c r="I1116" s="187"/>
    </row>
    <row r="1117" spans="1:9" ht="60" hidden="1">
      <c r="A1117" s="9" t="s">
        <v>819</v>
      </c>
      <c r="B1117" s="31" t="s">
        <v>821</v>
      </c>
      <c r="C1117" s="183"/>
      <c r="D1117" s="172"/>
      <c r="E1117" s="172"/>
      <c r="F1117" s="172"/>
      <c r="G1117" s="172"/>
      <c r="H1117" s="167"/>
      <c r="I1117" s="187"/>
    </row>
    <row r="1118" spans="1:9" hidden="1">
      <c r="A1118" s="6"/>
      <c r="B1118" s="32" t="s">
        <v>1254</v>
      </c>
      <c r="C1118" s="183" t="s">
        <v>8</v>
      </c>
      <c r="D1118" s="172"/>
      <c r="E1118" s="172"/>
      <c r="F1118" s="172"/>
      <c r="G1118" s="172"/>
      <c r="H1118" s="167"/>
      <c r="I1118" s="187"/>
    </row>
    <row r="1119" spans="1:9" hidden="1">
      <c r="A1119" s="6"/>
      <c r="B1119" s="32" t="s">
        <v>1356</v>
      </c>
      <c r="C1119" s="183" t="s">
        <v>8</v>
      </c>
      <c r="D1119" s="172"/>
      <c r="E1119" s="172"/>
      <c r="F1119" s="172"/>
      <c r="G1119" s="172"/>
      <c r="H1119" s="167"/>
      <c r="I1119" s="187"/>
    </row>
    <row r="1120" spans="1:9" ht="60" hidden="1">
      <c r="A1120" s="9" t="s">
        <v>820</v>
      </c>
      <c r="B1120" s="31" t="s">
        <v>822</v>
      </c>
      <c r="C1120" s="183"/>
      <c r="D1120" s="172"/>
      <c r="E1120" s="172"/>
      <c r="F1120" s="172"/>
      <c r="G1120" s="172"/>
      <c r="H1120" s="167"/>
      <c r="I1120" s="187"/>
    </row>
    <row r="1121" spans="1:9" hidden="1">
      <c r="A1121" s="6"/>
      <c r="B1121" s="32" t="s">
        <v>1254</v>
      </c>
      <c r="C1121" s="183" t="s">
        <v>8</v>
      </c>
      <c r="D1121" s="172"/>
      <c r="E1121" s="172"/>
      <c r="F1121" s="172"/>
      <c r="G1121" s="172"/>
      <c r="H1121" s="167"/>
      <c r="I1121" s="187"/>
    </row>
    <row r="1122" spans="1:9" hidden="1">
      <c r="A1122" s="6"/>
      <c r="B1122" s="32" t="s">
        <v>1356</v>
      </c>
      <c r="C1122" s="183" t="s">
        <v>8</v>
      </c>
      <c r="D1122" s="172"/>
      <c r="E1122" s="172"/>
      <c r="F1122" s="172"/>
      <c r="G1122" s="172"/>
      <c r="H1122" s="167"/>
      <c r="I1122" s="187"/>
    </row>
    <row r="1123" spans="1:9" ht="30" hidden="1">
      <c r="A1123" s="6"/>
      <c r="B1123" s="32" t="s">
        <v>1357</v>
      </c>
      <c r="C1123" s="183" t="s">
        <v>8</v>
      </c>
      <c r="D1123" s="172"/>
      <c r="E1123" s="172"/>
      <c r="F1123" s="172"/>
      <c r="G1123" s="172"/>
      <c r="H1123" s="167"/>
      <c r="I1123" s="187"/>
    </row>
    <row r="1124" spans="1:9">
      <c r="A1124" s="250" t="s">
        <v>1483</v>
      </c>
      <c r="B1124" s="250"/>
      <c r="C1124" s="250"/>
      <c r="D1124" s="250"/>
      <c r="E1124" s="250"/>
      <c r="F1124" s="250"/>
      <c r="G1124" s="188"/>
      <c r="H1124" s="188"/>
      <c r="I1124" s="187"/>
    </row>
    <row r="1125" spans="1:9">
      <c r="A1125" s="110" t="s">
        <v>743</v>
      </c>
      <c r="B1125" s="31" t="s">
        <v>836</v>
      </c>
      <c r="C1125" s="183"/>
      <c r="D1125" s="172"/>
      <c r="E1125" s="172"/>
      <c r="F1125" s="172"/>
      <c r="G1125" s="172"/>
      <c r="H1125" s="167"/>
      <c r="I1125" s="187"/>
    </row>
    <row r="1126" spans="1:9" ht="45">
      <c r="A1126" s="6" t="s">
        <v>837</v>
      </c>
      <c r="B1126" s="32" t="s">
        <v>1358</v>
      </c>
      <c r="C1126" s="183" t="s">
        <v>8</v>
      </c>
      <c r="D1126" s="172">
        <v>78.580946035976012</v>
      </c>
      <c r="E1126" s="172">
        <v>79.38856015779092</v>
      </c>
      <c r="F1126" s="172">
        <v>79.165329052969497</v>
      </c>
      <c r="G1126" s="172">
        <v>77.12</v>
      </c>
      <c r="H1126" s="167">
        <v>77.12</v>
      </c>
      <c r="I1126" s="193">
        <v>71.124790151091204</v>
      </c>
    </row>
    <row r="1127" spans="1:9" ht="60" hidden="1">
      <c r="A1127" s="6" t="s">
        <v>838</v>
      </c>
      <c r="B1127" s="32" t="s">
        <v>839</v>
      </c>
      <c r="C1127" s="183"/>
      <c r="D1127" s="172"/>
      <c r="E1127" s="172"/>
      <c r="F1127" s="172"/>
      <c r="G1127" s="172"/>
      <c r="H1127" s="167"/>
    </row>
    <row r="1128" spans="1:9" ht="30" hidden="1">
      <c r="A1128" s="6"/>
      <c r="B1128" s="32" t="s">
        <v>1359</v>
      </c>
      <c r="C1128" s="183" t="s">
        <v>8</v>
      </c>
      <c r="D1128" s="172"/>
      <c r="E1128" s="172"/>
      <c r="F1128" s="172"/>
      <c r="G1128" s="172"/>
      <c r="H1128" s="167"/>
    </row>
    <row r="1129" spans="1:9" ht="30" hidden="1">
      <c r="A1129" s="6"/>
      <c r="B1129" s="32" t="s">
        <v>1360</v>
      </c>
      <c r="C1129" s="183" t="s">
        <v>8</v>
      </c>
      <c r="D1129" s="172"/>
      <c r="E1129" s="172"/>
      <c r="F1129" s="172"/>
      <c r="G1129" s="172"/>
      <c r="H1129" s="167"/>
    </row>
    <row r="1130" spans="1:9" ht="30" hidden="1">
      <c r="A1130" s="6"/>
      <c r="B1130" s="32" t="s">
        <v>1361</v>
      </c>
      <c r="C1130" s="183" t="s">
        <v>8</v>
      </c>
      <c r="D1130" s="172"/>
      <c r="E1130" s="172"/>
      <c r="F1130" s="172"/>
      <c r="G1130" s="172"/>
      <c r="H1130" s="167"/>
    </row>
    <row r="1131" spans="1:9" ht="30" hidden="1">
      <c r="A1131" s="6"/>
      <c r="B1131" s="32" t="s">
        <v>1362</v>
      </c>
      <c r="C1131" s="183" t="s">
        <v>8</v>
      </c>
      <c r="D1131" s="172"/>
      <c r="E1131" s="172"/>
      <c r="F1131" s="172"/>
      <c r="G1131" s="172"/>
      <c r="H1131" s="167"/>
    </row>
    <row r="1132" spans="1:9" ht="30" hidden="1">
      <c r="A1132" s="6"/>
      <c r="B1132" s="32" t="s">
        <v>881</v>
      </c>
      <c r="C1132" s="183" t="s">
        <v>8</v>
      </c>
      <c r="D1132" s="172"/>
      <c r="E1132" s="172"/>
      <c r="F1132" s="172"/>
      <c r="G1132" s="172"/>
      <c r="H1132" s="167"/>
    </row>
    <row r="1133" spans="1:9" ht="30" hidden="1">
      <c r="A1133" s="6"/>
      <c r="B1133" s="32" t="s">
        <v>1363</v>
      </c>
      <c r="C1133" s="183" t="s">
        <v>8</v>
      </c>
      <c r="D1133" s="172"/>
      <c r="E1133" s="172"/>
      <c r="F1133" s="172"/>
      <c r="G1133" s="172"/>
      <c r="H1133" s="167"/>
    </row>
    <row r="1134" spans="1:9" ht="30" hidden="1">
      <c r="A1134" s="9" t="s">
        <v>840</v>
      </c>
      <c r="B1134" s="31" t="s">
        <v>841</v>
      </c>
      <c r="C1134" s="183"/>
      <c r="D1134" s="172"/>
      <c r="E1134" s="172"/>
      <c r="F1134" s="172"/>
      <c r="G1134" s="172"/>
      <c r="H1134" s="167"/>
    </row>
    <row r="1135" spans="1:9" ht="45" hidden="1">
      <c r="A1135" s="6" t="s">
        <v>842</v>
      </c>
      <c r="B1135" s="32" t="s">
        <v>1364</v>
      </c>
      <c r="C1135" s="183"/>
      <c r="D1135" s="172"/>
      <c r="E1135" s="172"/>
      <c r="F1135" s="172"/>
      <c r="G1135" s="172"/>
      <c r="H1135" s="167"/>
    </row>
    <row r="1136" spans="1:9" ht="30" hidden="1">
      <c r="A1136" s="6"/>
      <c r="B1136" s="32" t="s">
        <v>1365</v>
      </c>
      <c r="C1136" s="183" t="s">
        <v>8</v>
      </c>
      <c r="D1136" s="172"/>
      <c r="E1136" s="172"/>
      <c r="F1136" s="172"/>
      <c r="G1136" s="172"/>
      <c r="H1136" s="167"/>
    </row>
    <row r="1137" spans="1:8" ht="45" hidden="1">
      <c r="A1137" s="6"/>
      <c r="B1137" s="32" t="s">
        <v>1366</v>
      </c>
      <c r="C1137" s="183" t="s">
        <v>8</v>
      </c>
      <c r="D1137" s="172"/>
      <c r="E1137" s="172"/>
      <c r="F1137" s="172"/>
      <c r="G1137" s="172"/>
      <c r="H1137" s="167"/>
    </row>
    <row r="1138" spans="1:8" hidden="1">
      <c r="A1138" s="6"/>
      <c r="B1138" s="32" t="s">
        <v>1367</v>
      </c>
      <c r="C1138" s="183"/>
      <c r="D1138" s="172"/>
      <c r="E1138" s="172"/>
      <c r="F1138" s="172"/>
      <c r="G1138" s="172"/>
      <c r="H1138" s="167"/>
    </row>
    <row r="1139" spans="1:8" hidden="1">
      <c r="A1139" s="9" t="s">
        <v>843</v>
      </c>
      <c r="B1139" s="31" t="s">
        <v>844</v>
      </c>
      <c r="C1139" s="183"/>
      <c r="D1139" s="172"/>
      <c r="E1139" s="172"/>
      <c r="F1139" s="172"/>
      <c r="G1139" s="172"/>
      <c r="H1139" s="167"/>
    </row>
    <row r="1140" spans="1:8" ht="45" hidden="1">
      <c r="A1140" s="6" t="s">
        <v>845</v>
      </c>
      <c r="B1140" s="32" t="s">
        <v>1368</v>
      </c>
      <c r="C1140" s="183" t="s">
        <v>8</v>
      </c>
      <c r="D1140" s="172"/>
      <c r="E1140" s="172"/>
      <c r="F1140" s="172"/>
      <c r="G1140" s="172"/>
      <c r="H1140" s="167"/>
    </row>
    <row r="1141" spans="1:8" ht="45" hidden="1">
      <c r="A1141" s="9" t="s">
        <v>846</v>
      </c>
      <c r="B1141" s="31" t="s">
        <v>847</v>
      </c>
      <c r="C1141" s="183"/>
      <c r="D1141" s="172"/>
      <c r="E1141" s="172"/>
      <c r="F1141" s="172"/>
      <c r="G1141" s="172"/>
      <c r="H1141" s="167"/>
    </row>
    <row r="1142" spans="1:8" ht="30" hidden="1">
      <c r="A1142" s="6" t="s">
        <v>848</v>
      </c>
      <c r="B1142" s="32" t="s">
        <v>1369</v>
      </c>
      <c r="C1142" s="183"/>
      <c r="D1142" s="172"/>
      <c r="E1142" s="172"/>
      <c r="F1142" s="172"/>
      <c r="G1142" s="172"/>
      <c r="H1142" s="167"/>
    </row>
    <row r="1143" spans="1:8" hidden="1">
      <c r="A1143" s="6"/>
      <c r="B1143" s="32" t="s">
        <v>1370</v>
      </c>
      <c r="C1143" s="183" t="s">
        <v>8</v>
      </c>
      <c r="D1143" s="172"/>
      <c r="E1143" s="172"/>
      <c r="F1143" s="172"/>
      <c r="G1143" s="172"/>
      <c r="H1143" s="167"/>
    </row>
    <row r="1144" spans="1:8" hidden="1">
      <c r="A1144" s="9"/>
      <c r="B1144" s="114" t="s">
        <v>1371</v>
      </c>
      <c r="C1144" s="183" t="s">
        <v>8</v>
      </c>
      <c r="D1144" s="207"/>
      <c r="E1144" s="207"/>
      <c r="F1144" s="207"/>
      <c r="G1144" s="188"/>
      <c r="H1144" s="188"/>
    </row>
    <row r="1145" spans="1:8" hidden="1">
      <c r="A1145" s="11"/>
      <c r="B1145" s="60"/>
      <c r="C1145" s="183" t="s">
        <v>8</v>
      </c>
      <c r="D1145" s="208"/>
      <c r="E1145" s="208"/>
      <c r="F1145" s="208"/>
      <c r="G1145" s="188"/>
      <c r="H1145" s="188"/>
    </row>
    <row r="1146" spans="1:8" ht="30" hidden="1">
      <c r="A1146" s="67"/>
      <c r="B1146" s="93" t="s">
        <v>1372</v>
      </c>
      <c r="C1146" s="183" t="s">
        <v>8</v>
      </c>
      <c r="D1146" s="210"/>
      <c r="E1146" s="210"/>
      <c r="F1146" s="210"/>
      <c r="G1146" s="188"/>
      <c r="H1146" s="188"/>
    </row>
    <row r="1147" spans="1:8" hidden="1">
      <c r="A1147" s="67"/>
      <c r="B1147" s="93" t="s">
        <v>1373</v>
      </c>
      <c r="C1147" s="183" t="s">
        <v>8</v>
      </c>
      <c r="D1147" s="171"/>
      <c r="E1147" s="171"/>
      <c r="F1147" s="171"/>
      <c r="G1147" s="171"/>
      <c r="H1147" s="188"/>
    </row>
    <row r="1148" spans="1:8" hidden="1">
      <c r="A1148" s="67"/>
      <c r="B1148" s="93" t="s">
        <v>1374</v>
      </c>
      <c r="C1148" s="183" t="s">
        <v>8</v>
      </c>
      <c r="D1148" s="171"/>
      <c r="E1148" s="171"/>
      <c r="F1148" s="171"/>
      <c r="G1148" s="171"/>
      <c r="H1148" s="188"/>
    </row>
    <row r="1149" spans="1:8" hidden="1">
      <c r="A1149" s="67"/>
      <c r="B1149" s="93" t="s">
        <v>1375</v>
      </c>
      <c r="C1149" s="183" t="s">
        <v>8</v>
      </c>
      <c r="D1149" s="171"/>
      <c r="E1149" s="171"/>
      <c r="F1149" s="171"/>
      <c r="G1149" s="171"/>
      <c r="H1149" s="188"/>
    </row>
    <row r="1150" spans="1:8" ht="30" hidden="1">
      <c r="A1150" s="67"/>
      <c r="B1150" s="93" t="s">
        <v>1376</v>
      </c>
      <c r="C1150" s="183" t="s">
        <v>8</v>
      </c>
      <c r="D1150" s="171"/>
      <c r="E1150" s="171"/>
      <c r="F1150" s="171"/>
      <c r="G1150" s="171"/>
      <c r="H1150" s="188"/>
    </row>
    <row r="1151" spans="1:8" hidden="1">
      <c r="A1151" s="67"/>
      <c r="B1151" s="93" t="s">
        <v>1377</v>
      </c>
      <c r="C1151" s="183" t="s">
        <v>8</v>
      </c>
      <c r="D1151" s="171"/>
      <c r="E1151" s="171"/>
      <c r="F1151" s="171"/>
      <c r="G1151" s="171"/>
      <c r="H1151" s="188"/>
    </row>
    <row r="1152" spans="1:8" hidden="1">
      <c r="A1152" s="67"/>
      <c r="B1152" s="93" t="s">
        <v>1378</v>
      </c>
      <c r="C1152" s="183" t="s">
        <v>8</v>
      </c>
      <c r="D1152" s="171"/>
      <c r="E1152" s="171"/>
      <c r="F1152" s="171"/>
      <c r="G1152" s="171"/>
      <c r="H1152" s="188"/>
    </row>
    <row r="1153" spans="1:9" ht="30" hidden="1">
      <c r="A1153" s="67"/>
      <c r="B1153" s="93" t="s">
        <v>1379</v>
      </c>
      <c r="C1153" s="183" t="s">
        <v>8</v>
      </c>
      <c r="D1153" s="171"/>
      <c r="E1153" s="171"/>
      <c r="F1153" s="171"/>
      <c r="G1153" s="171"/>
      <c r="H1153" s="188"/>
    </row>
    <row r="1154" spans="1:9" hidden="1">
      <c r="A1154" s="67"/>
      <c r="B1154" s="93" t="s">
        <v>1380</v>
      </c>
      <c r="C1154" s="183" t="s">
        <v>8</v>
      </c>
      <c r="D1154" s="171"/>
      <c r="E1154" s="171"/>
      <c r="F1154" s="171"/>
      <c r="G1154" s="171"/>
      <c r="H1154" s="188"/>
    </row>
    <row r="1155" spans="1:9" ht="30" hidden="1">
      <c r="A1155" s="67"/>
      <c r="B1155" s="93" t="s">
        <v>1381</v>
      </c>
      <c r="C1155" s="183" t="s">
        <v>8</v>
      </c>
      <c r="D1155" s="171"/>
      <c r="E1155" s="171"/>
      <c r="F1155" s="171"/>
      <c r="G1155" s="171"/>
      <c r="H1155" s="188"/>
    </row>
    <row r="1156" spans="1:9" hidden="1">
      <c r="A1156" s="67"/>
      <c r="B1156" s="93" t="s">
        <v>1382</v>
      </c>
      <c r="C1156" s="183" t="s">
        <v>8</v>
      </c>
      <c r="D1156" s="171"/>
      <c r="E1156" s="171"/>
      <c r="F1156" s="171"/>
      <c r="G1156" s="171"/>
      <c r="H1156" s="188"/>
    </row>
    <row r="1157" spans="1:9" s="127" customFormat="1">
      <c r="A1157" s="124"/>
      <c r="B1157" s="125"/>
      <c r="C1157" s="240"/>
      <c r="D1157" s="212"/>
      <c r="E1157" s="212"/>
      <c r="F1157" s="212"/>
      <c r="G1157" s="212"/>
      <c r="H1157" s="166"/>
      <c r="I1157" s="166"/>
    </row>
    <row r="1158" spans="1:9" s="127" customFormat="1" ht="36" customHeight="1">
      <c r="A1158" s="256" t="s">
        <v>1383</v>
      </c>
      <c r="B1158" s="256"/>
      <c r="C1158" s="240"/>
      <c r="D1158" s="212"/>
      <c r="E1158" s="212"/>
      <c r="F1158" s="212"/>
      <c r="G1158" s="212"/>
      <c r="H1158" s="166"/>
      <c r="I1158" s="166"/>
    </row>
    <row r="1159" spans="1:9" s="127" customFormat="1" ht="23.25" customHeight="1">
      <c r="A1159" s="257" t="s">
        <v>1384</v>
      </c>
      <c r="B1159" s="257"/>
      <c r="C1159" s="240"/>
      <c r="D1159" s="212"/>
      <c r="E1159" s="212"/>
      <c r="F1159" s="212"/>
      <c r="G1159" s="212"/>
      <c r="H1159" s="166"/>
      <c r="I1159" s="166"/>
    </row>
    <row r="1160" spans="1:9" s="127" customFormat="1">
      <c r="A1160" s="256" t="s">
        <v>1385</v>
      </c>
      <c r="B1160" s="256"/>
      <c r="C1160" s="240"/>
      <c r="D1160" s="212"/>
      <c r="E1160" s="212"/>
      <c r="F1160" s="212"/>
      <c r="G1160" s="212"/>
      <c r="H1160" s="166"/>
      <c r="I1160" s="166"/>
    </row>
    <row r="1161" spans="1:9" s="127" customFormat="1" ht="79.5" customHeight="1">
      <c r="A1161" s="256" t="s">
        <v>1386</v>
      </c>
      <c r="B1161" s="256"/>
      <c r="C1161" s="240"/>
      <c r="D1161" s="212"/>
      <c r="E1161" s="212"/>
      <c r="F1161" s="212"/>
      <c r="G1161" s="212"/>
      <c r="H1161" s="166"/>
      <c r="I1161" s="166"/>
    </row>
    <row r="1162" spans="1:9" s="127" customFormat="1" ht="97.5" customHeight="1">
      <c r="A1162" s="256" t="s">
        <v>1387</v>
      </c>
      <c r="B1162" s="256"/>
      <c r="C1162" s="240"/>
      <c r="D1162" s="212"/>
      <c r="E1162" s="212"/>
      <c r="F1162" s="212"/>
      <c r="G1162" s="212"/>
      <c r="H1162" s="166"/>
      <c r="I1162" s="166"/>
    </row>
    <row r="1163" spans="1:9" s="127" customFormat="1" ht="52.5" customHeight="1">
      <c r="A1163" s="258" t="s">
        <v>1388</v>
      </c>
      <c r="B1163" s="258"/>
      <c r="C1163" s="241"/>
      <c r="D1163" s="213"/>
      <c r="E1163" s="213"/>
      <c r="F1163" s="213"/>
      <c r="G1163" s="166"/>
      <c r="H1163" s="166"/>
      <c r="I1163" s="166"/>
    </row>
    <row r="1164" spans="1:9" s="127" customFormat="1">
      <c r="A1164" s="128"/>
      <c r="B1164" s="129"/>
      <c r="C1164" s="242"/>
      <c r="D1164" s="213"/>
      <c r="E1164" s="213"/>
      <c r="F1164" s="213"/>
      <c r="G1164" s="166"/>
      <c r="H1164" s="166"/>
      <c r="I1164" s="166"/>
    </row>
    <row r="1165" spans="1:9" s="127" customFormat="1">
      <c r="A1165" s="255"/>
      <c r="B1165" s="255"/>
      <c r="C1165" s="255"/>
      <c r="D1165" s="255"/>
      <c r="E1165" s="255"/>
      <c r="F1165" s="255"/>
      <c r="G1165" s="166"/>
      <c r="H1165" s="166"/>
      <c r="I1165" s="166"/>
    </row>
    <row r="1166" spans="1:9" s="127" customFormat="1">
      <c r="A1166" s="130"/>
      <c r="B1166" s="131"/>
      <c r="C1166" s="166"/>
      <c r="D1166" s="214"/>
      <c r="E1166" s="214"/>
      <c r="F1166" s="214"/>
      <c r="G1166" s="166"/>
      <c r="H1166" s="166"/>
      <c r="I1166" s="166"/>
    </row>
    <row r="1167" spans="1:9" s="127" customFormat="1">
      <c r="A1167" s="132"/>
      <c r="B1167" s="133"/>
      <c r="C1167" s="243"/>
      <c r="D1167" s="215"/>
      <c r="E1167" s="215"/>
      <c r="F1167" s="215"/>
      <c r="G1167" s="215"/>
      <c r="H1167" s="166"/>
      <c r="I1167" s="166"/>
    </row>
    <row r="1168" spans="1:9" ht="60" hidden="1">
      <c r="A1168" s="122" t="s">
        <v>838</v>
      </c>
      <c r="B1168" s="123" t="s">
        <v>839</v>
      </c>
      <c r="C1168" s="244"/>
      <c r="D1168" s="216"/>
      <c r="E1168" s="216"/>
      <c r="F1168" s="216"/>
    </row>
    <row r="1169" spans="1:6" ht="30" hidden="1">
      <c r="A1169" s="65"/>
      <c r="B1169" s="66" t="s">
        <v>877</v>
      </c>
      <c r="C1169" s="238" t="s">
        <v>8</v>
      </c>
      <c r="D1169" s="172" t="str">
        <f>IF(ISERR(#REF!),"-",#REF!)</f>
        <v>-</v>
      </c>
      <c r="E1169" s="172" t="str">
        <f>IF(ISERR(#REF!),"-",#REF!)</f>
        <v>-</v>
      </c>
      <c r="F1169" s="172" t="str">
        <f>IF(ISERR(#REF!),"-",#REF!)</f>
        <v>-</v>
      </c>
    </row>
    <row r="1170" spans="1:6" ht="30" hidden="1">
      <c r="A1170" s="65"/>
      <c r="B1170" s="66" t="s">
        <v>878</v>
      </c>
      <c r="C1170" s="238" t="s">
        <v>8</v>
      </c>
      <c r="D1170" s="172" t="str">
        <f>IF(ISERR(#REF!),"-",#REF!)</f>
        <v>-</v>
      </c>
      <c r="E1170" s="172" t="str">
        <f>IF(ISERR(#REF!),"-",#REF!)</f>
        <v>-</v>
      </c>
      <c r="F1170" s="172" t="str">
        <f>IF(ISERR(#REF!),"-",#REF!)</f>
        <v>-</v>
      </c>
    </row>
    <row r="1171" spans="1:6" ht="30" hidden="1">
      <c r="A1171" s="65"/>
      <c r="B1171" s="66" t="s">
        <v>879</v>
      </c>
      <c r="C1171" s="238" t="s">
        <v>8</v>
      </c>
      <c r="D1171" s="172" t="str">
        <f>IF(ISERR(#REF!),"-",#REF!)</f>
        <v>-</v>
      </c>
      <c r="E1171" s="172" t="str">
        <f>IF(ISERR(#REF!),"-",#REF!)</f>
        <v>-</v>
      </c>
      <c r="F1171" s="172" t="str">
        <f>IF(ISERR(#REF!),"-",#REF!)</f>
        <v>-</v>
      </c>
    </row>
    <row r="1172" spans="1:6" hidden="1">
      <c r="A1172" s="65"/>
      <c r="B1172" s="66" t="s">
        <v>880</v>
      </c>
      <c r="C1172" s="238" t="s">
        <v>8</v>
      </c>
      <c r="D1172" s="172" t="str">
        <f>IF(ISERR(#REF!),"-",#REF!)</f>
        <v>-</v>
      </c>
      <c r="E1172" s="172" t="str">
        <f>IF(ISERR(#REF!),"-",#REF!)</f>
        <v>-</v>
      </c>
      <c r="F1172" s="172" t="str">
        <f>IF(ISERR(#REF!),"-",#REF!)</f>
        <v>-</v>
      </c>
    </row>
    <row r="1173" spans="1:6" ht="30" hidden="1">
      <c r="A1173" s="65"/>
      <c r="B1173" s="66" t="s">
        <v>881</v>
      </c>
      <c r="C1173" s="238" t="s">
        <v>8</v>
      </c>
      <c r="D1173" s="172" t="str">
        <f>IF(ISERR(#REF!),"-",#REF!)</f>
        <v>-</v>
      </c>
      <c r="E1173" s="172" t="str">
        <f>IF(ISERR(#REF!),"-",#REF!)</f>
        <v>-</v>
      </c>
      <c r="F1173" s="172" t="str">
        <f>IF(ISERR(#REF!),"-",#REF!)</f>
        <v>-</v>
      </c>
    </row>
    <row r="1174" spans="1:6" ht="30" hidden="1">
      <c r="A1174" s="33"/>
      <c r="B1174" s="66" t="s">
        <v>882</v>
      </c>
      <c r="C1174" s="238" t="s">
        <v>8</v>
      </c>
      <c r="D1174" s="172" t="str">
        <f>IF(ISERR(#REF!),"-",#REF!)</f>
        <v>-</v>
      </c>
      <c r="E1174" s="172" t="str">
        <f>IF(ISERR(#REF!),"-",#REF!)</f>
        <v>-</v>
      </c>
      <c r="F1174" s="172" t="str">
        <f>IF(ISERR(#REF!),"-",#REF!)</f>
        <v>-</v>
      </c>
    </row>
    <row r="1175" spans="1:6" ht="30" hidden="1">
      <c r="A1175" s="86" t="s">
        <v>840</v>
      </c>
      <c r="B1175" s="87" t="s">
        <v>841</v>
      </c>
      <c r="C1175" s="164"/>
      <c r="D1175" s="208"/>
      <c r="E1175" s="208"/>
      <c r="F1175" s="208"/>
    </row>
    <row r="1176" spans="1:6" ht="45" hidden="1">
      <c r="A1176" s="11" t="s">
        <v>842</v>
      </c>
      <c r="B1176" s="60" t="s">
        <v>967</v>
      </c>
      <c r="C1176" s="226" t="s">
        <v>8</v>
      </c>
      <c r="D1176" s="208"/>
      <c r="E1176" s="208"/>
      <c r="F1176" s="208"/>
    </row>
    <row r="1177" spans="1:6" hidden="1">
      <c r="A1177" s="86" t="s">
        <v>843</v>
      </c>
      <c r="B1177" s="87" t="s">
        <v>844</v>
      </c>
      <c r="C1177" s="164"/>
      <c r="D1177" s="208"/>
      <c r="E1177" s="208"/>
      <c r="F1177" s="208"/>
    </row>
    <row r="1178" spans="1:6" ht="45" hidden="1">
      <c r="A1178" s="11" t="s">
        <v>845</v>
      </c>
      <c r="B1178" s="60" t="s">
        <v>968</v>
      </c>
      <c r="C1178" s="226" t="s">
        <v>8</v>
      </c>
      <c r="D1178" s="208"/>
      <c r="E1178" s="208"/>
      <c r="F1178" s="208"/>
    </row>
    <row r="1179" spans="1:6" ht="45" hidden="1">
      <c r="A1179" s="86" t="s">
        <v>846</v>
      </c>
      <c r="B1179" s="87" t="s">
        <v>847</v>
      </c>
      <c r="C1179" s="164"/>
      <c r="D1179" s="208"/>
      <c r="E1179" s="208"/>
      <c r="F1179" s="208"/>
    </row>
    <row r="1180" spans="1:6" ht="75" hidden="1">
      <c r="A1180" s="11" t="s">
        <v>848</v>
      </c>
      <c r="B1180" s="60" t="s">
        <v>969</v>
      </c>
      <c r="C1180" s="226" t="s">
        <v>8</v>
      </c>
      <c r="D1180" s="208"/>
      <c r="E1180" s="208"/>
      <c r="F1180" s="208"/>
    </row>
    <row r="1181" spans="1:6">
      <c r="A1181" s="254"/>
      <c r="B1181" s="254"/>
      <c r="C1181" s="254"/>
      <c r="D1181" s="254"/>
      <c r="E1181" s="254"/>
      <c r="F1181" s="254"/>
    </row>
    <row r="1182" spans="1:6">
      <c r="A1182" s="254"/>
      <c r="B1182" s="254"/>
      <c r="C1182" s="254"/>
      <c r="D1182" s="254"/>
      <c r="E1182" s="254"/>
      <c r="F1182" s="254"/>
    </row>
    <row r="1183" spans="1:6" ht="47.25" customHeight="1">
      <c r="A1183" s="254"/>
      <c r="B1183" s="254"/>
      <c r="C1183" s="254"/>
      <c r="D1183" s="254"/>
      <c r="E1183" s="254"/>
      <c r="F1183" s="254"/>
    </row>
    <row r="1184" spans="1:6">
      <c r="A1184" s="254"/>
      <c r="B1184" s="254"/>
      <c r="C1184" s="254"/>
      <c r="D1184" s="254"/>
      <c r="E1184" s="254"/>
      <c r="F1184" s="254"/>
    </row>
    <row r="1185" spans="1:6">
      <c r="A1185" s="254"/>
      <c r="B1185" s="254"/>
      <c r="C1185" s="254"/>
      <c r="D1185" s="254"/>
      <c r="E1185" s="254"/>
      <c r="F1185" s="254"/>
    </row>
  </sheetData>
  <mergeCells count="43">
    <mergeCell ref="A403:F403"/>
    <mergeCell ref="A525:F525"/>
    <mergeCell ref="A526:F526"/>
    <mergeCell ref="A3:F3"/>
    <mergeCell ref="A4:F4"/>
    <mergeCell ref="A235:F235"/>
    <mergeCell ref="A236:F236"/>
    <mergeCell ref="A8:B8"/>
    <mergeCell ref="A7:B7"/>
    <mergeCell ref="C7:I7"/>
    <mergeCell ref="C8:I8"/>
    <mergeCell ref="A146:I146"/>
    <mergeCell ref="A1185:F1185"/>
    <mergeCell ref="A1165:F1165"/>
    <mergeCell ref="A1181:F1181"/>
    <mergeCell ref="A1182:F1182"/>
    <mergeCell ref="A1086:F1086"/>
    <mergeCell ref="A1102:F1102"/>
    <mergeCell ref="A1116:F1116"/>
    <mergeCell ref="A1124:F1124"/>
    <mergeCell ref="A1158:B1158"/>
    <mergeCell ref="A1159:B1159"/>
    <mergeCell ref="A1160:B1160"/>
    <mergeCell ref="A1161:B1161"/>
    <mergeCell ref="A1162:B1162"/>
    <mergeCell ref="A1163:B1163"/>
    <mergeCell ref="A1183:F1183"/>
    <mergeCell ref="A1184:F1184"/>
    <mergeCell ref="A628:F628"/>
    <mergeCell ref="A659:F659"/>
    <mergeCell ref="A660:F660"/>
    <mergeCell ref="A696:F696"/>
    <mergeCell ref="A727:F727"/>
    <mergeCell ref="A728:F728"/>
    <mergeCell ref="A764:F764"/>
    <mergeCell ref="A795:F795"/>
    <mergeCell ref="A957:F957"/>
    <mergeCell ref="A1006:F1006"/>
    <mergeCell ref="A1022:F1022"/>
    <mergeCell ref="A796:F796"/>
    <mergeCell ref="A830:F830"/>
    <mergeCell ref="A907:I907"/>
    <mergeCell ref="A923:I923"/>
  </mergeCells>
  <pageMargins left="0.7" right="0.7" top="0.75" bottom="0.75" header="0.3" footer="0.3"/>
  <pageSetup paperSize="9" scale="61" orientation="landscape" horizontalDpi="4294967294" verticalDpi="4294967294" r:id="rId1"/>
</worksheet>
</file>

<file path=xl/worksheets/sheet2.xml><?xml version="1.0" encoding="utf-8"?>
<worksheet xmlns="http://schemas.openxmlformats.org/spreadsheetml/2006/main" xmlns:r="http://schemas.openxmlformats.org/officeDocument/2006/relationships">
  <sheetPr>
    <tabColor rgb="FF00B0F0"/>
  </sheetPr>
  <dimension ref="A3:I490"/>
  <sheetViews>
    <sheetView workbookViewId="0"/>
  </sheetViews>
  <sheetFormatPr defaultRowHeight="15"/>
  <cols>
    <col min="2" max="2" width="75.140625" customWidth="1"/>
    <col min="3" max="3" width="20.140625" customWidth="1"/>
    <col min="4" max="4" width="16.140625" customWidth="1"/>
    <col min="5" max="7" width="12.140625" customWidth="1"/>
    <col min="8" max="8" width="41.85546875" customWidth="1"/>
  </cols>
  <sheetData>
    <row r="3" spans="1:8" ht="18.75">
      <c r="A3" s="259" t="s">
        <v>0</v>
      </c>
      <c r="B3" s="259"/>
      <c r="C3" s="259"/>
      <c r="D3" s="259"/>
      <c r="E3" s="259"/>
      <c r="F3" s="259"/>
      <c r="G3" s="259"/>
      <c r="H3" s="12"/>
    </row>
    <row r="4" spans="1:8" ht="18.75">
      <c r="A4" s="259" t="s">
        <v>1</v>
      </c>
      <c r="B4" s="259"/>
      <c r="C4" s="259"/>
      <c r="D4" s="259"/>
      <c r="E4" s="259"/>
      <c r="F4" s="259"/>
      <c r="G4" s="259"/>
      <c r="H4" s="13"/>
    </row>
    <row r="5" spans="1:8">
      <c r="A5" s="1"/>
      <c r="B5" s="1"/>
      <c r="C5" s="1"/>
      <c r="D5" s="1"/>
      <c r="E5" s="1"/>
      <c r="F5" s="1"/>
      <c r="G5" s="1"/>
      <c r="H5" s="1"/>
    </row>
    <row r="6" spans="1:8" ht="45">
      <c r="A6" s="4" t="s">
        <v>6</v>
      </c>
      <c r="B6" s="4" t="s">
        <v>156</v>
      </c>
      <c r="C6" s="5" t="s">
        <v>9</v>
      </c>
      <c r="D6" s="5" t="s">
        <v>10</v>
      </c>
      <c r="E6" s="5" t="s">
        <v>977</v>
      </c>
      <c r="F6" s="5" t="s">
        <v>978</v>
      </c>
      <c r="G6" s="5" t="s">
        <v>991</v>
      </c>
      <c r="H6" s="2" t="s">
        <v>11</v>
      </c>
    </row>
    <row r="7" spans="1:8">
      <c r="A7" s="250" t="s">
        <v>93</v>
      </c>
      <c r="B7" s="250"/>
      <c r="C7" s="250"/>
      <c r="D7" s="250"/>
      <c r="E7" s="250"/>
      <c r="F7" s="250"/>
      <c r="G7" s="250"/>
    </row>
    <row r="8" spans="1:8">
      <c r="A8" s="250" t="s">
        <v>94</v>
      </c>
      <c r="B8" s="250"/>
      <c r="C8" s="250"/>
      <c r="D8" s="250"/>
      <c r="E8" s="250"/>
      <c r="F8" s="250"/>
      <c r="G8" s="250"/>
    </row>
    <row r="9" spans="1:8" ht="45">
      <c r="A9" s="42" t="s">
        <v>95</v>
      </c>
      <c r="B9" s="43" t="s">
        <v>96</v>
      </c>
      <c r="C9" s="38"/>
      <c r="D9" s="39"/>
      <c r="E9" s="39"/>
      <c r="F9" s="39"/>
      <c r="G9" s="39"/>
    </row>
    <row r="10" spans="1:8" ht="75">
      <c r="A10" s="37" t="s">
        <v>97</v>
      </c>
      <c r="B10" s="38" t="s">
        <v>98</v>
      </c>
      <c r="C10" s="38"/>
      <c r="D10" s="37" t="s">
        <v>8</v>
      </c>
      <c r="E10" s="40">
        <v>7.15</v>
      </c>
      <c r="F10" s="40">
        <v>6.99</v>
      </c>
      <c r="G10" s="40"/>
      <c r="H10" s="3" t="s">
        <v>14</v>
      </c>
    </row>
    <row r="11" spans="1:8" ht="45">
      <c r="A11" s="270"/>
      <c r="B11" s="270" t="s">
        <v>99</v>
      </c>
      <c r="C11" s="6" t="s">
        <v>100</v>
      </c>
      <c r="D11" s="6" t="s">
        <v>747</v>
      </c>
      <c r="E11" s="6"/>
      <c r="F11" s="6"/>
      <c r="G11" s="6"/>
    </row>
    <row r="12" spans="1:8" ht="30">
      <c r="A12" s="271"/>
      <c r="B12" s="271"/>
      <c r="C12" s="6" t="s">
        <v>101</v>
      </c>
      <c r="D12" s="6" t="s">
        <v>747</v>
      </c>
      <c r="E12" s="6"/>
      <c r="F12" s="6"/>
      <c r="G12" s="6"/>
    </row>
    <row r="13" spans="1:8" ht="30">
      <c r="A13" s="7"/>
      <c r="B13" s="14" t="s">
        <v>102</v>
      </c>
      <c r="C13" s="6" t="s">
        <v>50</v>
      </c>
      <c r="D13" s="6" t="s">
        <v>747</v>
      </c>
      <c r="E13" s="6"/>
      <c r="F13" s="6"/>
      <c r="G13" s="6"/>
    </row>
    <row r="14" spans="1:8" ht="75">
      <c r="A14" s="37" t="s">
        <v>104</v>
      </c>
      <c r="B14" s="38" t="s">
        <v>103</v>
      </c>
      <c r="C14" s="39"/>
      <c r="D14" s="37" t="s">
        <v>8</v>
      </c>
      <c r="E14" s="40">
        <v>14.9</v>
      </c>
      <c r="F14" s="40">
        <v>22.46</v>
      </c>
      <c r="G14" s="40"/>
      <c r="H14" s="3" t="s">
        <v>14</v>
      </c>
    </row>
    <row r="15" spans="1:8" ht="60">
      <c r="A15" s="7"/>
      <c r="B15" s="14" t="s">
        <v>105</v>
      </c>
      <c r="C15" s="6" t="s">
        <v>106</v>
      </c>
      <c r="D15" s="6" t="s">
        <v>747</v>
      </c>
      <c r="E15" s="6"/>
      <c r="F15" s="6"/>
      <c r="G15" s="6"/>
    </row>
    <row r="16" spans="1:8" ht="30">
      <c r="A16" s="7"/>
      <c r="B16" s="14" t="s">
        <v>107</v>
      </c>
      <c r="C16" s="6" t="s">
        <v>50</v>
      </c>
      <c r="D16" s="6" t="s">
        <v>747</v>
      </c>
      <c r="E16" s="6"/>
      <c r="F16" s="6"/>
      <c r="G16" s="6"/>
    </row>
    <row r="17" spans="1:8" ht="45">
      <c r="A17" s="82" t="s">
        <v>992</v>
      </c>
      <c r="B17" s="77" t="s">
        <v>995</v>
      </c>
      <c r="C17" s="90"/>
      <c r="D17" s="82" t="s">
        <v>850</v>
      </c>
      <c r="E17" s="88" t="e">
        <f>E18/E19</f>
        <v>#DIV/0!</v>
      </c>
      <c r="F17" s="88" t="e">
        <f>F18/F19</f>
        <v>#DIV/0!</v>
      </c>
      <c r="G17" s="88" t="e">
        <f>G18/G19</f>
        <v>#DIV/0!</v>
      </c>
    </row>
    <row r="18" spans="1:8" ht="45">
      <c r="A18" s="7"/>
      <c r="B18" s="14" t="s">
        <v>993</v>
      </c>
      <c r="C18" s="6"/>
      <c r="D18" s="6" t="s">
        <v>850</v>
      </c>
      <c r="E18" s="6"/>
      <c r="F18" s="6"/>
      <c r="G18" s="6"/>
    </row>
    <row r="19" spans="1:8">
      <c r="A19" s="7"/>
      <c r="B19" s="14" t="s">
        <v>994</v>
      </c>
      <c r="C19" s="6"/>
      <c r="D19" s="6" t="s">
        <v>850</v>
      </c>
      <c r="E19" s="6"/>
      <c r="F19" s="6"/>
      <c r="G19" s="6"/>
    </row>
    <row r="20" spans="1:8" ht="45">
      <c r="A20" s="42" t="s">
        <v>108</v>
      </c>
      <c r="B20" s="43" t="s">
        <v>109</v>
      </c>
      <c r="C20" s="39"/>
      <c r="D20" s="37"/>
      <c r="E20" s="44"/>
      <c r="F20" s="44"/>
      <c r="G20" s="44"/>
    </row>
    <row r="21" spans="1:8" ht="90">
      <c r="A21" s="37" t="s">
        <v>111</v>
      </c>
      <c r="B21" s="38" t="s">
        <v>110</v>
      </c>
      <c r="C21" s="39"/>
      <c r="D21" s="37" t="s">
        <v>8</v>
      </c>
      <c r="E21" s="40">
        <v>0.34</v>
      </c>
      <c r="F21" s="40">
        <f>F23/F22*100</f>
        <v>0</v>
      </c>
      <c r="G21" s="40" t="e">
        <f>G23/G22*100</f>
        <v>#DIV/0!</v>
      </c>
      <c r="H21" s="3" t="s">
        <v>51</v>
      </c>
    </row>
    <row r="22" spans="1:8" ht="60">
      <c r="A22" s="14"/>
      <c r="B22" s="14" t="s">
        <v>112</v>
      </c>
      <c r="C22" s="6" t="s">
        <v>113</v>
      </c>
      <c r="D22" s="6" t="s">
        <v>747</v>
      </c>
      <c r="E22" s="10"/>
      <c r="F22" s="10">
        <v>4466</v>
      </c>
      <c r="G22" s="10"/>
    </row>
    <row r="23" spans="1:8" ht="60">
      <c r="A23" s="7"/>
      <c r="B23" s="14" t="s">
        <v>114</v>
      </c>
      <c r="C23" s="6" t="s">
        <v>115</v>
      </c>
      <c r="D23" s="6" t="s">
        <v>747</v>
      </c>
      <c r="E23" s="10"/>
      <c r="F23" s="10">
        <v>0</v>
      </c>
      <c r="G23" s="10"/>
    </row>
    <row r="24" spans="1:8" ht="120">
      <c r="A24" s="37" t="s">
        <v>116</v>
      </c>
      <c r="B24" s="38" t="s">
        <v>117</v>
      </c>
      <c r="C24" s="37"/>
      <c r="D24" s="37"/>
      <c r="E24" s="45"/>
      <c r="F24" s="45"/>
      <c r="G24" s="45"/>
      <c r="H24" s="3" t="s">
        <v>14</v>
      </c>
    </row>
    <row r="25" spans="1:8">
      <c r="A25" s="39"/>
      <c r="B25" s="38" t="s">
        <v>132</v>
      </c>
      <c r="C25" s="37"/>
      <c r="D25" s="37" t="s">
        <v>8</v>
      </c>
      <c r="E25" s="40">
        <v>90.93</v>
      </c>
      <c r="F25" s="40">
        <f>(F26+F27)/(F28+F29+F30+F31+F32+F33)*100</f>
        <v>93.69747899159664</v>
      </c>
      <c r="G25" s="40" t="e">
        <f>(G26+G27)/(G28+G29+G30+G31+G32+G33)*100</f>
        <v>#DIV/0!</v>
      </c>
    </row>
    <row r="26" spans="1:8" ht="45" customHeight="1">
      <c r="A26" s="270"/>
      <c r="B26" s="270" t="s">
        <v>118</v>
      </c>
      <c r="C26" s="6" t="s">
        <v>119</v>
      </c>
      <c r="D26" s="6" t="s">
        <v>747</v>
      </c>
      <c r="E26" s="10"/>
      <c r="F26" s="10">
        <v>5893</v>
      </c>
      <c r="G26" s="10"/>
      <c r="H26" s="18"/>
    </row>
    <row r="27" spans="1:8" ht="30">
      <c r="A27" s="271"/>
      <c r="B27" s="271"/>
      <c r="C27" s="6" t="s">
        <v>120</v>
      </c>
      <c r="D27" s="6" t="s">
        <v>747</v>
      </c>
      <c r="E27" s="10"/>
      <c r="F27" s="10">
        <v>351</v>
      </c>
      <c r="G27" s="10"/>
    </row>
    <row r="28" spans="1:8" ht="45" customHeight="1">
      <c r="A28" s="270"/>
      <c r="B28" s="270" t="s">
        <v>121</v>
      </c>
      <c r="C28" s="6" t="s">
        <v>100</v>
      </c>
      <c r="D28" s="6" t="s">
        <v>747</v>
      </c>
      <c r="E28" s="10"/>
      <c r="F28" s="10">
        <v>6084</v>
      </c>
      <c r="G28" s="10"/>
      <c r="H28" s="18"/>
    </row>
    <row r="29" spans="1:8" ht="30">
      <c r="A29" s="272"/>
      <c r="B29" s="272"/>
      <c r="C29" s="6" t="s">
        <v>101</v>
      </c>
      <c r="D29" s="6" t="s">
        <v>747</v>
      </c>
      <c r="E29" s="10"/>
      <c r="F29" s="10">
        <v>580</v>
      </c>
      <c r="G29" s="10"/>
    </row>
    <row r="30" spans="1:8" ht="45">
      <c r="A30" s="272"/>
      <c r="B30" s="272"/>
      <c r="C30" s="6" t="s">
        <v>122</v>
      </c>
      <c r="D30" s="6" t="s">
        <v>747</v>
      </c>
      <c r="E30" s="10"/>
      <c r="F30" s="10">
        <v>0</v>
      </c>
      <c r="G30" s="10"/>
    </row>
    <row r="31" spans="1:8" ht="30">
      <c r="A31" s="272"/>
      <c r="B31" s="272"/>
      <c r="C31" s="6" t="s">
        <v>123</v>
      </c>
      <c r="D31" s="6" t="s">
        <v>747</v>
      </c>
      <c r="E31" s="10"/>
      <c r="F31" s="10">
        <v>0</v>
      </c>
      <c r="G31" s="10"/>
    </row>
    <row r="32" spans="1:8" ht="45">
      <c r="A32" s="272"/>
      <c r="B32" s="272"/>
      <c r="C32" s="6" t="s">
        <v>124</v>
      </c>
      <c r="D32" s="6" t="s">
        <v>747</v>
      </c>
      <c r="E32" s="10"/>
      <c r="F32" s="10">
        <v>0</v>
      </c>
      <c r="G32" s="10"/>
    </row>
    <row r="33" spans="1:8" ht="30">
      <c r="A33" s="271"/>
      <c r="B33" s="271"/>
      <c r="C33" s="6" t="s">
        <v>125</v>
      </c>
      <c r="D33" s="6" t="s">
        <v>747</v>
      </c>
      <c r="E33" s="10"/>
      <c r="F33" s="10">
        <v>0</v>
      </c>
      <c r="G33" s="10"/>
    </row>
    <row r="34" spans="1:8">
      <c r="A34" s="39"/>
      <c r="B34" s="38" t="s">
        <v>126</v>
      </c>
      <c r="C34" s="37"/>
      <c r="D34" s="37" t="s">
        <v>8</v>
      </c>
      <c r="E34" s="40">
        <v>3.1</v>
      </c>
      <c r="F34" s="40">
        <f>(F35+F36)/(F37+F38+F39+F40+F41+F42)*100</f>
        <v>3.8565426170468187</v>
      </c>
      <c r="G34" s="40" t="e">
        <f>(G35+G36)/(G37+G38+G39+G40+G41+G42)*100</f>
        <v>#DIV/0!</v>
      </c>
    </row>
    <row r="35" spans="1:8" ht="45">
      <c r="A35" s="270"/>
      <c r="B35" s="270" t="s">
        <v>127</v>
      </c>
      <c r="C35" s="6" t="s">
        <v>128</v>
      </c>
      <c r="D35" s="6" t="s">
        <v>747</v>
      </c>
      <c r="E35" s="10"/>
      <c r="F35" s="10">
        <v>104</v>
      </c>
      <c r="G35" s="10"/>
    </row>
    <row r="36" spans="1:8" ht="45" customHeight="1">
      <c r="A36" s="271"/>
      <c r="B36" s="271"/>
      <c r="C36" s="6" t="s">
        <v>129</v>
      </c>
      <c r="D36" s="6" t="s">
        <v>747</v>
      </c>
      <c r="E36" s="10"/>
      <c r="F36" s="10">
        <v>153</v>
      </c>
      <c r="G36" s="10"/>
    </row>
    <row r="37" spans="1:8" ht="45">
      <c r="A37" s="270"/>
      <c r="B37" s="270" t="s">
        <v>121</v>
      </c>
      <c r="C37" s="6" t="s">
        <v>100</v>
      </c>
      <c r="D37" s="6" t="s">
        <v>747</v>
      </c>
      <c r="E37" s="10"/>
      <c r="F37" s="10">
        <v>6084</v>
      </c>
      <c r="G37" s="10"/>
    </row>
    <row r="38" spans="1:8" ht="45" customHeight="1">
      <c r="A38" s="272"/>
      <c r="B38" s="272"/>
      <c r="C38" s="6" t="s">
        <v>101</v>
      </c>
      <c r="D38" s="6" t="s">
        <v>747</v>
      </c>
      <c r="E38" s="10"/>
      <c r="F38" s="10">
        <v>580</v>
      </c>
      <c r="G38" s="10"/>
    </row>
    <row r="39" spans="1:8" ht="45">
      <c r="A39" s="272"/>
      <c r="B39" s="272"/>
      <c r="C39" s="6" t="s">
        <v>122</v>
      </c>
      <c r="D39" s="6" t="s">
        <v>747</v>
      </c>
      <c r="E39" s="10"/>
      <c r="F39" s="10">
        <v>0</v>
      </c>
      <c r="G39" s="10"/>
    </row>
    <row r="40" spans="1:8" ht="30">
      <c r="A40" s="272"/>
      <c r="B40" s="272"/>
      <c r="C40" s="6" t="s">
        <v>123</v>
      </c>
      <c r="D40" s="6" t="s">
        <v>747</v>
      </c>
      <c r="E40" s="10"/>
      <c r="F40" s="10">
        <v>0</v>
      </c>
      <c r="G40" s="10"/>
    </row>
    <row r="41" spans="1:8" ht="45">
      <c r="A41" s="272"/>
      <c r="B41" s="272"/>
      <c r="C41" s="6" t="s">
        <v>124</v>
      </c>
      <c r="D41" s="6" t="s">
        <v>747</v>
      </c>
      <c r="E41" s="10"/>
      <c r="F41" s="10">
        <v>0</v>
      </c>
      <c r="G41" s="10"/>
    </row>
    <row r="42" spans="1:8" ht="30">
      <c r="A42" s="271"/>
      <c r="B42" s="271"/>
      <c r="C42" s="6" t="s">
        <v>125</v>
      </c>
      <c r="D42" s="6" t="s">
        <v>747</v>
      </c>
      <c r="E42" s="10"/>
      <c r="F42" s="10">
        <v>0</v>
      </c>
      <c r="G42" s="10"/>
    </row>
    <row r="43" spans="1:8" ht="120">
      <c r="A43" s="37" t="s">
        <v>131</v>
      </c>
      <c r="B43" s="38" t="s">
        <v>130</v>
      </c>
      <c r="C43" s="37"/>
      <c r="D43" s="37"/>
      <c r="E43" s="44"/>
      <c r="F43" s="44"/>
      <c r="G43" s="44"/>
      <c r="H43" s="3" t="s">
        <v>91</v>
      </c>
    </row>
    <row r="44" spans="1:8">
      <c r="A44" s="39"/>
      <c r="B44" s="38" t="s">
        <v>132</v>
      </c>
      <c r="C44" s="37"/>
      <c r="D44" s="37"/>
      <c r="E44" s="45"/>
      <c r="F44" s="45"/>
      <c r="G44" s="45"/>
    </row>
    <row r="45" spans="1:8">
      <c r="A45" s="39"/>
      <c r="B45" s="41" t="s">
        <v>891</v>
      </c>
      <c r="C45" s="37"/>
      <c r="D45" s="37" t="s">
        <v>8</v>
      </c>
      <c r="E45" s="40">
        <v>63.46</v>
      </c>
      <c r="F45" s="40">
        <f>F48/F51*100</f>
        <v>64.047929409405384</v>
      </c>
      <c r="G45" s="40" t="e">
        <f>G48/G51*100</f>
        <v>#DIV/0!</v>
      </c>
    </row>
    <row r="46" spans="1:8">
      <c r="A46" s="39"/>
      <c r="B46" s="41" t="s">
        <v>892</v>
      </c>
      <c r="C46" s="37"/>
      <c r="D46" s="37" t="s">
        <v>8</v>
      </c>
      <c r="E46" s="40">
        <v>72.22</v>
      </c>
      <c r="F46" s="40">
        <f>F49/F52*100</f>
        <v>66.417910447761201</v>
      </c>
      <c r="G46" s="40" t="e">
        <f>G49/G52*100</f>
        <v>#DIV/0!</v>
      </c>
    </row>
    <row r="47" spans="1:8" ht="45">
      <c r="A47" s="7"/>
      <c r="B47" s="14" t="s">
        <v>133</v>
      </c>
      <c r="C47" s="6" t="s">
        <v>987</v>
      </c>
      <c r="D47" s="6" t="s">
        <v>747</v>
      </c>
      <c r="E47" s="10"/>
      <c r="F47" s="10"/>
      <c r="G47" s="10"/>
    </row>
    <row r="48" spans="1:8">
      <c r="A48" s="7"/>
      <c r="B48" s="14" t="s">
        <v>891</v>
      </c>
      <c r="C48" s="6"/>
      <c r="D48" s="6"/>
      <c r="E48" s="10"/>
      <c r="F48" s="10">
        <v>12775</v>
      </c>
      <c r="G48" s="10"/>
    </row>
    <row r="49" spans="1:8">
      <c r="A49" s="7"/>
      <c r="B49" s="14" t="s">
        <v>892</v>
      </c>
      <c r="C49" s="6"/>
      <c r="D49" s="6"/>
      <c r="E49" s="10"/>
      <c r="F49" s="10">
        <f>16+73</f>
        <v>89</v>
      </c>
      <c r="G49" s="10"/>
    </row>
    <row r="50" spans="1:8" ht="45">
      <c r="A50" s="7"/>
      <c r="B50" s="14" t="s">
        <v>105</v>
      </c>
      <c r="C50" s="6" t="s">
        <v>314</v>
      </c>
      <c r="D50" s="6" t="s">
        <v>747</v>
      </c>
      <c r="E50" s="10"/>
      <c r="F50" s="10"/>
      <c r="G50" s="10"/>
    </row>
    <row r="51" spans="1:8">
      <c r="A51" s="7"/>
      <c r="B51" s="14" t="s">
        <v>891</v>
      </c>
      <c r="C51" s="6"/>
      <c r="D51" s="6"/>
      <c r="E51" s="10"/>
      <c r="F51" s="10">
        <v>19946</v>
      </c>
      <c r="G51" s="10"/>
    </row>
    <row r="52" spans="1:8">
      <c r="A52" s="7"/>
      <c r="B52" s="14" t="s">
        <v>892</v>
      </c>
      <c r="C52" s="6"/>
      <c r="D52" s="6"/>
      <c r="E52" s="10"/>
      <c r="F52" s="10">
        <v>134</v>
      </c>
      <c r="G52" s="10"/>
    </row>
    <row r="53" spans="1:8">
      <c r="A53" s="39"/>
      <c r="B53" s="38" t="s">
        <v>126</v>
      </c>
      <c r="C53" s="37"/>
      <c r="D53" s="37"/>
      <c r="E53" s="45"/>
      <c r="F53" s="45"/>
      <c r="G53" s="45"/>
    </row>
    <row r="54" spans="1:8">
      <c r="A54" s="39"/>
      <c r="B54" s="41" t="s">
        <v>891</v>
      </c>
      <c r="C54" s="37"/>
      <c r="D54" s="37" t="s">
        <v>8</v>
      </c>
      <c r="E54" s="40">
        <v>36.54</v>
      </c>
      <c r="F54" s="40">
        <f>F57/F60*100</f>
        <v>35.952070590594602</v>
      </c>
      <c r="G54" s="40" t="e">
        <f>G57/G60*100</f>
        <v>#DIV/0!</v>
      </c>
    </row>
    <row r="55" spans="1:8">
      <c r="A55" s="39"/>
      <c r="B55" s="41" t="s">
        <v>892</v>
      </c>
      <c r="C55" s="37"/>
      <c r="D55" s="37" t="s">
        <v>8</v>
      </c>
      <c r="E55" s="40">
        <v>27.78</v>
      </c>
      <c r="F55" s="40">
        <f>F58/F61*100</f>
        <v>33.582089552238806</v>
      </c>
      <c r="G55" s="40" t="e">
        <f>G58/G61*100</f>
        <v>#DIV/0!</v>
      </c>
    </row>
    <row r="56" spans="1:8" ht="45">
      <c r="A56" s="7"/>
      <c r="B56" s="14" t="s">
        <v>134</v>
      </c>
      <c r="C56" s="6" t="s">
        <v>988</v>
      </c>
      <c r="D56" s="6" t="s">
        <v>747</v>
      </c>
      <c r="E56" s="10"/>
      <c r="F56" s="10"/>
      <c r="G56" s="10"/>
    </row>
    <row r="57" spans="1:8">
      <c r="A57" s="7"/>
      <c r="B57" s="14" t="s">
        <v>891</v>
      </c>
      <c r="C57" s="6"/>
      <c r="D57" s="6"/>
      <c r="E57" s="10"/>
      <c r="F57" s="10">
        <v>7171</v>
      </c>
      <c r="G57" s="10"/>
    </row>
    <row r="58" spans="1:8">
      <c r="A58" s="7"/>
      <c r="B58" s="14" t="s">
        <v>892</v>
      </c>
      <c r="C58" s="6"/>
      <c r="D58" s="6"/>
      <c r="E58" s="10"/>
      <c r="F58" s="10">
        <v>45</v>
      </c>
      <c r="G58" s="10"/>
    </row>
    <row r="59" spans="1:8" ht="45">
      <c r="A59" s="7"/>
      <c r="B59" s="14" t="s">
        <v>105</v>
      </c>
      <c r="C59" s="6" t="s">
        <v>314</v>
      </c>
      <c r="D59" s="6" t="s">
        <v>747</v>
      </c>
      <c r="E59" s="10"/>
      <c r="F59" s="10"/>
      <c r="G59" s="10"/>
    </row>
    <row r="60" spans="1:8">
      <c r="A60" s="7"/>
      <c r="B60" s="14" t="s">
        <v>891</v>
      </c>
      <c r="C60" s="6"/>
      <c r="D60" s="6"/>
      <c r="E60" s="10"/>
      <c r="F60" s="10">
        <v>19946</v>
      </c>
      <c r="G60" s="10"/>
    </row>
    <row r="61" spans="1:8">
      <c r="A61" s="7"/>
      <c r="B61" s="14" t="s">
        <v>892</v>
      </c>
      <c r="C61" s="6"/>
      <c r="D61" s="6"/>
      <c r="E61" s="10"/>
      <c r="F61" s="10">
        <v>134</v>
      </c>
      <c r="G61" s="10"/>
    </row>
    <row r="62" spans="1:8" ht="60">
      <c r="A62" s="37" t="s">
        <v>136</v>
      </c>
      <c r="B62" s="38" t="s">
        <v>137</v>
      </c>
      <c r="C62" s="37"/>
      <c r="D62" s="37" t="s">
        <v>8</v>
      </c>
      <c r="E62" s="40">
        <v>97.09</v>
      </c>
      <c r="F62" s="40">
        <f>(F63+F64)/(F65+F66+F67+F68)*100</f>
        <v>97.674069627851139</v>
      </c>
      <c r="G62" s="40" t="e">
        <f>(G63+G64)/(G65+G66+G67+G68)*100</f>
        <v>#DIV/0!</v>
      </c>
      <c r="H62" s="3" t="s">
        <v>14</v>
      </c>
    </row>
    <row r="63" spans="1:8" ht="30">
      <c r="A63" s="270"/>
      <c r="B63" s="270" t="s">
        <v>138</v>
      </c>
      <c r="C63" s="6" t="s">
        <v>139</v>
      </c>
      <c r="D63" s="6" t="s">
        <v>747</v>
      </c>
      <c r="E63" s="10"/>
      <c r="F63" s="10">
        <v>6084</v>
      </c>
      <c r="G63" s="10"/>
      <c r="H63" s="18"/>
    </row>
    <row r="64" spans="1:8" ht="45">
      <c r="A64" s="271"/>
      <c r="B64" s="271"/>
      <c r="C64" s="6" t="s">
        <v>140</v>
      </c>
      <c r="D64" s="6" t="s">
        <v>747</v>
      </c>
      <c r="E64" s="10"/>
      <c r="F64" s="10">
        <v>425</v>
      </c>
      <c r="G64" s="10"/>
    </row>
    <row r="65" spans="1:8" ht="30" customHeight="1">
      <c r="A65" s="273"/>
      <c r="B65" s="270" t="s">
        <v>141</v>
      </c>
      <c r="C65" s="6" t="s">
        <v>142</v>
      </c>
      <c r="D65" s="6" t="s">
        <v>747</v>
      </c>
      <c r="E65" s="10"/>
      <c r="F65" s="10">
        <v>6084</v>
      </c>
      <c r="G65" s="10"/>
      <c r="H65" s="18"/>
    </row>
    <row r="66" spans="1:8" ht="45">
      <c r="A66" s="274"/>
      <c r="B66" s="272"/>
      <c r="C66" s="6" t="s">
        <v>143</v>
      </c>
      <c r="D66" s="6" t="s">
        <v>747</v>
      </c>
      <c r="E66" s="10"/>
      <c r="F66" s="10">
        <v>580</v>
      </c>
      <c r="G66" s="10"/>
    </row>
    <row r="67" spans="1:8" ht="45">
      <c r="A67" s="274"/>
      <c r="B67" s="272"/>
      <c r="C67" s="6" t="s">
        <v>144</v>
      </c>
      <c r="D67" s="6" t="s">
        <v>747</v>
      </c>
      <c r="E67" s="10"/>
      <c r="F67" s="10">
        <v>0</v>
      </c>
      <c r="G67" s="10"/>
    </row>
    <row r="68" spans="1:8" ht="45">
      <c r="A68" s="275"/>
      <c r="B68" s="271"/>
      <c r="C68" s="6" t="s">
        <v>145</v>
      </c>
      <c r="D68" s="6" t="s">
        <v>747</v>
      </c>
      <c r="E68" s="10"/>
      <c r="F68" s="10">
        <v>0</v>
      </c>
      <c r="G68" s="10"/>
    </row>
    <row r="69" spans="1:8" ht="120">
      <c r="A69" s="49" t="s">
        <v>146</v>
      </c>
      <c r="B69" s="38" t="s">
        <v>147</v>
      </c>
      <c r="C69" s="37"/>
      <c r="D69" s="37"/>
      <c r="E69" s="44"/>
      <c r="F69" s="44"/>
      <c r="G69" s="44"/>
      <c r="H69" s="3" t="s">
        <v>91</v>
      </c>
    </row>
    <row r="70" spans="1:8">
      <c r="A70" s="49"/>
      <c r="B70" s="38" t="s">
        <v>148</v>
      </c>
      <c r="C70" s="37"/>
      <c r="D70" s="37"/>
      <c r="E70" s="45"/>
      <c r="F70" s="45"/>
      <c r="G70" s="45"/>
    </row>
    <row r="71" spans="1:8">
      <c r="A71" s="49"/>
      <c r="B71" s="41" t="s">
        <v>891</v>
      </c>
      <c r="C71" s="37"/>
      <c r="D71" s="37" t="s">
        <v>8</v>
      </c>
      <c r="E71" s="40">
        <v>71.069999999999993</v>
      </c>
      <c r="F71" s="40">
        <f>F80/F89*100</f>
        <v>67.251579264012832</v>
      </c>
      <c r="G71" s="40" t="e">
        <f>G80/G89*100</f>
        <v>#DIV/0!</v>
      </c>
    </row>
    <row r="72" spans="1:8">
      <c r="A72" s="49"/>
      <c r="B72" s="41" t="s">
        <v>892</v>
      </c>
      <c r="C72" s="37"/>
      <c r="D72" s="37" t="s">
        <v>8</v>
      </c>
      <c r="E72" s="40">
        <v>69.44</v>
      </c>
      <c r="F72" s="40">
        <f>F81/F90*100</f>
        <v>58.208955223880601</v>
      </c>
      <c r="G72" s="40" t="e">
        <f>G81/G90*100</f>
        <v>#DIV/0!</v>
      </c>
    </row>
    <row r="73" spans="1:8">
      <c r="A73" s="49"/>
      <c r="B73" s="38" t="s">
        <v>428</v>
      </c>
      <c r="C73" s="37"/>
      <c r="D73" s="37"/>
      <c r="E73" s="45"/>
      <c r="F73" s="45"/>
      <c r="G73" s="45"/>
    </row>
    <row r="74" spans="1:8">
      <c r="A74" s="49"/>
      <c r="B74" s="41" t="s">
        <v>891</v>
      </c>
      <c r="C74" s="37"/>
      <c r="D74" s="37" t="s">
        <v>8</v>
      </c>
      <c r="E74" s="40">
        <v>2.42</v>
      </c>
      <c r="F74" s="40">
        <f>F83/F89*100</f>
        <v>2.266118520004011</v>
      </c>
      <c r="G74" s="40" t="e">
        <f>G83/G89*100</f>
        <v>#DIV/0!</v>
      </c>
    </row>
    <row r="75" spans="1:8">
      <c r="A75" s="49"/>
      <c r="B75" s="41" t="s">
        <v>892</v>
      </c>
      <c r="C75" s="37"/>
      <c r="D75" s="37" t="s">
        <v>8</v>
      </c>
      <c r="E75" s="40">
        <v>0</v>
      </c>
      <c r="F75" s="40">
        <f>F84/F90*100</f>
        <v>0</v>
      </c>
      <c r="G75" s="40" t="e">
        <f>G84/G90*100</f>
        <v>#DIV/0!</v>
      </c>
    </row>
    <row r="76" spans="1:8">
      <c r="A76" s="49"/>
      <c r="B76" s="38" t="s">
        <v>149</v>
      </c>
      <c r="C76" s="37"/>
      <c r="D76" s="37"/>
      <c r="E76" s="45"/>
      <c r="F76" s="45"/>
      <c r="G76" s="45"/>
    </row>
    <row r="77" spans="1:8">
      <c r="A77" s="49"/>
      <c r="B77" s="41" t="s">
        <v>891</v>
      </c>
      <c r="C77" s="37"/>
      <c r="D77" s="37" t="s">
        <v>8</v>
      </c>
      <c r="E77" s="40">
        <v>26.51</v>
      </c>
      <c r="F77" s="40">
        <f>F86/F89*100</f>
        <v>30.482302215983154</v>
      </c>
      <c r="G77" s="40" t="e">
        <f>G86/G89*100</f>
        <v>#DIV/0!</v>
      </c>
    </row>
    <row r="78" spans="1:8">
      <c r="A78" s="49"/>
      <c r="B78" s="41" t="s">
        <v>892</v>
      </c>
      <c r="C78" s="37"/>
      <c r="D78" s="37" t="s">
        <v>8</v>
      </c>
      <c r="E78" s="40">
        <v>30.56</v>
      </c>
      <c r="F78" s="40">
        <f>F87/F90*100</f>
        <v>41.791044776119399</v>
      </c>
      <c r="G78" s="40" t="e">
        <f>G87/G90*100</f>
        <v>#DIV/0!</v>
      </c>
    </row>
    <row r="79" spans="1:8" ht="45">
      <c r="A79" s="26"/>
      <c r="B79" s="14" t="s">
        <v>150</v>
      </c>
      <c r="C79" s="6" t="s">
        <v>151</v>
      </c>
      <c r="D79" s="6" t="s">
        <v>747</v>
      </c>
      <c r="E79" s="10"/>
      <c r="F79" s="10"/>
      <c r="G79" s="10"/>
    </row>
    <row r="80" spans="1:8">
      <c r="A80" s="76"/>
      <c r="B80" s="14" t="s">
        <v>891</v>
      </c>
      <c r="C80" s="6"/>
      <c r="D80" s="6"/>
      <c r="E80" s="10"/>
      <c r="F80" s="10">
        <v>13414</v>
      </c>
      <c r="G80" s="10"/>
    </row>
    <row r="81" spans="1:8">
      <c r="A81" s="76"/>
      <c r="B81" s="14" t="s">
        <v>892</v>
      </c>
      <c r="C81" s="6"/>
      <c r="D81" s="6"/>
      <c r="E81" s="10"/>
      <c r="F81" s="10">
        <v>78</v>
      </c>
      <c r="G81" s="10"/>
    </row>
    <row r="82" spans="1:8" ht="45">
      <c r="A82" s="26"/>
      <c r="B82" s="14" t="s">
        <v>152</v>
      </c>
      <c r="C82" s="6" t="s">
        <v>153</v>
      </c>
      <c r="D82" s="6" t="s">
        <v>747</v>
      </c>
      <c r="E82" s="10"/>
      <c r="F82" s="10"/>
      <c r="G82" s="10"/>
    </row>
    <row r="83" spans="1:8">
      <c r="A83" s="75"/>
      <c r="B83" s="14" t="s">
        <v>891</v>
      </c>
      <c r="C83" s="6"/>
      <c r="D83" s="6"/>
      <c r="E83" s="10"/>
      <c r="F83" s="10">
        <v>452</v>
      </c>
      <c r="G83" s="10"/>
    </row>
    <row r="84" spans="1:8">
      <c r="A84" s="75"/>
      <c r="B84" s="14" t="s">
        <v>892</v>
      </c>
      <c r="C84" s="6"/>
      <c r="D84" s="6"/>
      <c r="E84" s="10"/>
      <c r="F84" s="10">
        <v>0</v>
      </c>
      <c r="G84" s="10"/>
    </row>
    <row r="85" spans="1:8" ht="45" customHeight="1">
      <c r="A85" s="71"/>
      <c r="B85" s="71" t="s">
        <v>154</v>
      </c>
      <c r="C85" s="6" t="s">
        <v>155</v>
      </c>
      <c r="D85" s="6" t="s">
        <v>747</v>
      </c>
      <c r="E85" s="10"/>
      <c r="F85" s="10"/>
      <c r="G85" s="10"/>
    </row>
    <row r="86" spans="1:8">
      <c r="A86" s="71"/>
      <c r="B86" s="14" t="s">
        <v>891</v>
      </c>
      <c r="C86" s="6"/>
      <c r="D86" s="6"/>
      <c r="E86" s="10"/>
      <c r="F86" s="10">
        <v>6080</v>
      </c>
      <c r="G86" s="10"/>
    </row>
    <row r="87" spans="1:8">
      <c r="A87" s="71"/>
      <c r="B87" s="14" t="s">
        <v>892</v>
      </c>
      <c r="C87" s="6"/>
      <c r="D87" s="6"/>
      <c r="E87" s="10"/>
      <c r="F87" s="10">
        <v>56</v>
      </c>
      <c r="G87" s="10"/>
    </row>
    <row r="88" spans="1:8" ht="45">
      <c r="A88" s="7"/>
      <c r="B88" s="14" t="s">
        <v>105</v>
      </c>
      <c r="C88" s="6" t="s">
        <v>314</v>
      </c>
      <c r="D88" s="6" t="s">
        <v>747</v>
      </c>
      <c r="E88" s="10"/>
      <c r="F88" s="10"/>
      <c r="G88" s="10"/>
    </row>
    <row r="89" spans="1:8">
      <c r="A89" s="29"/>
      <c r="B89" s="14" t="s">
        <v>891</v>
      </c>
      <c r="C89" s="6"/>
      <c r="D89" s="6"/>
      <c r="E89" s="10"/>
      <c r="F89" s="10">
        <v>19946</v>
      </c>
      <c r="G89" s="10"/>
    </row>
    <row r="90" spans="1:8">
      <c r="A90" s="29"/>
      <c r="B90" s="14" t="s">
        <v>892</v>
      </c>
      <c r="C90" s="6"/>
      <c r="D90" s="6"/>
      <c r="E90" s="10"/>
      <c r="F90" s="10">
        <v>134</v>
      </c>
      <c r="G90" s="10"/>
    </row>
    <row r="91" spans="1:8" ht="60">
      <c r="A91" s="49" t="s">
        <v>158</v>
      </c>
      <c r="B91" s="38" t="s">
        <v>157</v>
      </c>
      <c r="C91" s="37"/>
      <c r="D91" s="37"/>
      <c r="E91" s="45"/>
      <c r="F91" s="45"/>
      <c r="G91" s="45"/>
      <c r="H91" s="3" t="s">
        <v>91</v>
      </c>
    </row>
    <row r="92" spans="1:8">
      <c r="A92" s="49"/>
      <c r="B92" s="41" t="s">
        <v>891</v>
      </c>
      <c r="C92" s="37"/>
      <c r="D92" s="37" t="s">
        <v>8</v>
      </c>
      <c r="E92" s="40">
        <v>34.83</v>
      </c>
      <c r="F92" s="40">
        <f>F95/F98*100</f>
        <v>33.370099268023665</v>
      </c>
      <c r="G92" s="40" t="e">
        <f>G95/G98*100</f>
        <v>#DIV/0!</v>
      </c>
      <c r="H92" s="3"/>
    </row>
    <row r="93" spans="1:8">
      <c r="A93" s="49"/>
      <c r="B93" s="41" t="s">
        <v>892</v>
      </c>
      <c r="C93" s="37"/>
      <c r="D93" s="37" t="s">
        <v>8</v>
      </c>
      <c r="E93" s="40">
        <v>100</v>
      </c>
      <c r="F93" s="40">
        <f>F96/F99*100</f>
        <v>100</v>
      </c>
      <c r="G93" s="40" t="e">
        <f>G96/G99*100</f>
        <v>#DIV/0!</v>
      </c>
      <c r="H93" s="3"/>
    </row>
    <row r="94" spans="1:8" ht="45">
      <c r="A94" s="7"/>
      <c r="B94" s="14" t="s">
        <v>159</v>
      </c>
      <c r="C94" s="6" t="s">
        <v>989</v>
      </c>
      <c r="D94" s="6" t="s">
        <v>747</v>
      </c>
      <c r="E94" s="10"/>
      <c r="F94" s="10"/>
      <c r="G94" s="10"/>
    </row>
    <row r="95" spans="1:8">
      <c r="A95" s="7"/>
      <c r="B95" s="14" t="s">
        <v>891</v>
      </c>
      <c r="C95" s="6"/>
      <c r="D95" s="6"/>
      <c r="E95" s="10"/>
      <c r="F95" s="10">
        <v>6656</v>
      </c>
      <c r="G95" s="10"/>
    </row>
    <row r="96" spans="1:8">
      <c r="A96" s="7"/>
      <c r="B96" s="14" t="s">
        <v>892</v>
      </c>
      <c r="C96" s="6"/>
      <c r="D96" s="6"/>
      <c r="E96" s="10"/>
      <c r="F96" s="10">
        <v>134</v>
      </c>
      <c r="G96" s="10"/>
    </row>
    <row r="97" spans="1:8" ht="45">
      <c r="A97" s="7"/>
      <c r="B97" s="14" t="s">
        <v>105</v>
      </c>
      <c r="C97" s="6" t="s">
        <v>990</v>
      </c>
      <c r="D97" s="6" t="s">
        <v>747</v>
      </c>
      <c r="E97" s="10"/>
      <c r="F97" s="10"/>
      <c r="G97" s="10"/>
    </row>
    <row r="98" spans="1:8">
      <c r="A98" s="7"/>
      <c r="B98" s="14" t="s">
        <v>891</v>
      </c>
      <c r="C98" s="6"/>
      <c r="D98" s="6"/>
      <c r="E98" s="10"/>
      <c r="F98" s="10">
        <v>19946</v>
      </c>
      <c r="G98" s="10"/>
    </row>
    <row r="99" spans="1:8">
      <c r="A99" s="7"/>
      <c r="B99" s="14" t="s">
        <v>892</v>
      </c>
      <c r="C99" s="6"/>
      <c r="D99" s="6"/>
      <c r="E99" s="10"/>
      <c r="F99" s="10">
        <v>134</v>
      </c>
      <c r="G99" s="10"/>
    </row>
    <row r="100" spans="1:8" ht="60">
      <c r="A100" s="42" t="s">
        <v>160</v>
      </c>
      <c r="B100" s="43" t="s">
        <v>161</v>
      </c>
      <c r="C100" s="39"/>
      <c r="D100" s="39"/>
      <c r="E100" s="39"/>
      <c r="F100" s="39"/>
      <c r="G100" s="39"/>
    </row>
    <row r="101" spans="1:8" ht="90">
      <c r="A101" s="37" t="s">
        <v>172</v>
      </c>
      <c r="B101" s="38" t="s">
        <v>162</v>
      </c>
      <c r="C101" s="39"/>
      <c r="D101" s="37"/>
      <c r="E101" s="45"/>
      <c r="F101" s="45"/>
      <c r="G101" s="45"/>
      <c r="H101" s="3" t="s">
        <v>14</v>
      </c>
    </row>
    <row r="102" spans="1:8">
      <c r="A102" s="37"/>
      <c r="B102" s="38" t="s">
        <v>65</v>
      </c>
      <c r="C102" s="39"/>
      <c r="D102" s="37" t="s">
        <v>8</v>
      </c>
      <c r="E102" s="40">
        <v>86.67</v>
      </c>
      <c r="F102" s="40" t="e">
        <f>F104/F106*100</f>
        <v>#DIV/0!</v>
      </c>
      <c r="G102" s="40" t="e">
        <f>G104/G106*100</f>
        <v>#DIV/0!</v>
      </c>
      <c r="H102" s="3"/>
    </row>
    <row r="103" spans="1:8">
      <c r="A103" s="37"/>
      <c r="B103" s="38" t="s">
        <v>163</v>
      </c>
      <c r="C103" s="39"/>
      <c r="D103" s="37" t="s">
        <v>8</v>
      </c>
      <c r="E103" s="40">
        <v>100</v>
      </c>
      <c r="F103" s="40" t="e">
        <f>F105/F107*100</f>
        <v>#DIV/0!</v>
      </c>
      <c r="G103" s="40" t="e">
        <f>G105/G107*100</f>
        <v>#DIV/0!</v>
      </c>
      <c r="H103" s="3"/>
    </row>
    <row r="104" spans="1:8" ht="90">
      <c r="A104" s="7"/>
      <c r="B104" s="14" t="s">
        <v>164</v>
      </c>
      <c r="C104" s="6" t="s">
        <v>165</v>
      </c>
      <c r="D104" s="6" t="s">
        <v>747</v>
      </c>
      <c r="E104" s="10"/>
      <c r="F104" s="10">
        <v>0</v>
      </c>
      <c r="G104" s="10"/>
      <c r="H104" s="3"/>
    </row>
    <row r="105" spans="1:8" ht="90">
      <c r="A105" s="7"/>
      <c r="B105" s="14" t="s">
        <v>166</v>
      </c>
      <c r="C105" s="6" t="s">
        <v>167</v>
      </c>
      <c r="D105" s="6" t="s">
        <v>747</v>
      </c>
      <c r="E105" s="10"/>
      <c r="F105" s="10">
        <v>0</v>
      </c>
      <c r="G105" s="10"/>
    </row>
    <row r="106" spans="1:8" ht="90">
      <c r="A106" s="7"/>
      <c r="B106" s="14" t="s">
        <v>168</v>
      </c>
      <c r="C106" s="6" t="s">
        <v>169</v>
      </c>
      <c r="D106" s="6" t="s">
        <v>747</v>
      </c>
      <c r="E106" s="10"/>
      <c r="F106" s="10">
        <v>0</v>
      </c>
      <c r="G106" s="10"/>
    </row>
    <row r="107" spans="1:8" ht="75">
      <c r="A107" s="7"/>
      <c r="B107" s="14" t="s">
        <v>170</v>
      </c>
      <c r="C107" s="6" t="s">
        <v>171</v>
      </c>
      <c r="D107" s="6" t="s">
        <v>747</v>
      </c>
      <c r="E107" s="10"/>
      <c r="F107" s="10">
        <v>0</v>
      </c>
      <c r="G107" s="10"/>
    </row>
    <row r="108" spans="1:8" ht="90">
      <c r="A108" s="37" t="s">
        <v>173</v>
      </c>
      <c r="B108" s="38" t="s">
        <v>174</v>
      </c>
      <c r="C108" s="39"/>
      <c r="D108" s="37"/>
      <c r="E108" s="45"/>
      <c r="F108" s="45"/>
      <c r="G108" s="45"/>
      <c r="H108" s="3" t="s">
        <v>91</v>
      </c>
    </row>
    <row r="109" spans="1:8">
      <c r="A109" s="48"/>
      <c r="B109" s="38" t="s">
        <v>65</v>
      </c>
      <c r="C109" s="39"/>
      <c r="D109" s="37"/>
      <c r="E109" s="45"/>
      <c r="F109" s="45"/>
      <c r="G109" s="45"/>
      <c r="H109" s="3"/>
    </row>
    <row r="110" spans="1:8">
      <c r="A110" s="48"/>
      <c r="B110" s="41" t="s">
        <v>891</v>
      </c>
      <c r="C110" s="37"/>
      <c r="D110" s="37" t="s">
        <v>8</v>
      </c>
      <c r="E110" s="40">
        <v>87.8</v>
      </c>
      <c r="F110" s="40">
        <v>90.14</v>
      </c>
      <c r="G110" s="40" t="e">
        <f>G116/G119*100</f>
        <v>#DIV/0!</v>
      </c>
      <c r="H110" s="3"/>
    </row>
    <row r="111" spans="1:8">
      <c r="A111" s="48"/>
      <c r="B111" s="41" t="s">
        <v>892</v>
      </c>
      <c r="C111" s="37"/>
      <c r="D111" s="37" t="s">
        <v>8</v>
      </c>
      <c r="E111" s="40">
        <v>100</v>
      </c>
      <c r="F111" s="40" t="e">
        <f>F117/F120*100</f>
        <v>#DIV/0!</v>
      </c>
      <c r="G111" s="40" t="e">
        <f>G117/G120*100</f>
        <v>#DIV/0!</v>
      </c>
      <c r="H111" s="3"/>
    </row>
    <row r="112" spans="1:8">
      <c r="A112" s="48"/>
      <c r="B112" s="38" t="s">
        <v>163</v>
      </c>
      <c r="C112" s="39"/>
      <c r="D112" s="37"/>
      <c r="E112" s="45"/>
      <c r="F112" s="45"/>
      <c r="G112" s="45"/>
      <c r="H112" s="3"/>
    </row>
    <row r="113" spans="1:8">
      <c r="A113" s="48"/>
      <c r="B113" s="41" t="s">
        <v>891</v>
      </c>
      <c r="C113" s="39"/>
      <c r="D113" s="37" t="s">
        <v>8</v>
      </c>
      <c r="E113" s="40">
        <v>97.51</v>
      </c>
      <c r="F113" s="40">
        <v>97.55</v>
      </c>
      <c r="G113" s="40" t="e">
        <f>G122/G125*100</f>
        <v>#DIV/0!</v>
      </c>
      <c r="H113" s="3"/>
    </row>
    <row r="114" spans="1:8">
      <c r="A114" s="48"/>
      <c r="B114" s="41" t="s">
        <v>892</v>
      </c>
      <c r="C114" s="39"/>
      <c r="D114" s="37" t="s">
        <v>8</v>
      </c>
      <c r="E114" s="40">
        <v>100</v>
      </c>
      <c r="F114" s="40" t="e">
        <f>F123/F126*100</f>
        <v>#DIV/0!</v>
      </c>
      <c r="G114" s="40" t="e">
        <f>G123/G126*100</f>
        <v>#DIV/0!</v>
      </c>
      <c r="H114" s="3"/>
    </row>
    <row r="115" spans="1:8" ht="90">
      <c r="A115" s="21"/>
      <c r="B115" s="14" t="s">
        <v>175</v>
      </c>
      <c r="C115" s="6" t="s">
        <v>176</v>
      </c>
      <c r="D115" s="6" t="s">
        <v>747</v>
      </c>
      <c r="E115" s="10"/>
      <c r="F115" s="10"/>
      <c r="G115" s="10"/>
    </row>
    <row r="116" spans="1:8">
      <c r="A116" s="21"/>
      <c r="B116" s="14" t="s">
        <v>891</v>
      </c>
      <c r="C116" s="6"/>
      <c r="D116" s="6"/>
      <c r="E116" s="10"/>
      <c r="F116" s="10">
        <v>1131</v>
      </c>
      <c r="G116" s="10"/>
    </row>
    <row r="117" spans="1:8">
      <c r="A117" s="21"/>
      <c r="B117" s="14" t="s">
        <v>892</v>
      </c>
      <c r="C117" s="6"/>
      <c r="D117" s="6"/>
      <c r="E117" s="10"/>
      <c r="F117" s="10">
        <v>0</v>
      </c>
      <c r="G117" s="10"/>
    </row>
    <row r="118" spans="1:8" ht="75">
      <c r="A118" s="21"/>
      <c r="B118" s="14" t="s">
        <v>177</v>
      </c>
      <c r="C118" s="6" t="s">
        <v>178</v>
      </c>
      <c r="D118" s="6" t="s">
        <v>747</v>
      </c>
      <c r="E118" s="10"/>
      <c r="F118" s="10"/>
      <c r="G118" s="10"/>
    </row>
    <row r="119" spans="1:8">
      <c r="A119" s="21"/>
      <c r="B119" s="14" t="s">
        <v>891</v>
      </c>
      <c r="C119" s="6"/>
      <c r="D119" s="6"/>
      <c r="E119" s="10"/>
      <c r="F119" s="10">
        <v>1772</v>
      </c>
      <c r="G119" s="10"/>
    </row>
    <row r="120" spans="1:8">
      <c r="A120" s="21"/>
      <c r="B120" s="14" t="s">
        <v>892</v>
      </c>
      <c r="C120" s="6"/>
      <c r="D120" s="6"/>
      <c r="E120" s="10"/>
      <c r="F120" s="10">
        <v>0</v>
      </c>
      <c r="G120" s="10"/>
    </row>
    <row r="121" spans="1:8" ht="75">
      <c r="A121" s="21"/>
      <c r="B121" s="14" t="s">
        <v>179</v>
      </c>
      <c r="C121" s="6" t="s">
        <v>180</v>
      </c>
      <c r="D121" s="6" t="s">
        <v>747</v>
      </c>
      <c r="E121" s="10"/>
      <c r="F121" s="10"/>
      <c r="G121" s="10"/>
    </row>
    <row r="122" spans="1:8">
      <c r="A122" s="21"/>
      <c r="B122" s="14" t="s">
        <v>891</v>
      </c>
      <c r="C122" s="6"/>
      <c r="D122" s="6"/>
      <c r="E122" s="10"/>
      <c r="F122" s="10">
        <v>668</v>
      </c>
      <c r="G122" s="10"/>
    </row>
    <row r="123" spans="1:8">
      <c r="A123" s="21"/>
      <c r="B123" s="14" t="s">
        <v>892</v>
      </c>
      <c r="C123" s="6"/>
      <c r="D123" s="6"/>
      <c r="E123" s="10"/>
      <c r="F123" s="10">
        <v>0</v>
      </c>
      <c r="G123" s="10"/>
    </row>
    <row r="124" spans="1:8" ht="75">
      <c r="A124" s="21"/>
      <c r="B124" s="14" t="s">
        <v>181</v>
      </c>
      <c r="C124" s="6" t="s">
        <v>182</v>
      </c>
      <c r="D124" s="6" t="s">
        <v>747</v>
      </c>
      <c r="E124" s="10"/>
      <c r="F124" s="10"/>
      <c r="G124" s="10"/>
    </row>
    <row r="125" spans="1:8">
      <c r="A125" s="21"/>
      <c r="B125" s="14" t="s">
        <v>891</v>
      </c>
      <c r="C125" s="6"/>
      <c r="D125" s="6"/>
      <c r="E125" s="10"/>
      <c r="F125" s="10">
        <v>1133</v>
      </c>
      <c r="G125" s="10"/>
    </row>
    <row r="126" spans="1:8">
      <c r="A126" s="21"/>
      <c r="B126" s="14" t="s">
        <v>892</v>
      </c>
      <c r="C126" s="6"/>
      <c r="D126" s="6"/>
      <c r="E126" s="10"/>
      <c r="F126" s="10">
        <v>0</v>
      </c>
      <c r="G126" s="10"/>
    </row>
    <row r="127" spans="1:8" ht="90">
      <c r="A127" s="37" t="s">
        <v>188</v>
      </c>
      <c r="B127" s="38" t="s">
        <v>183</v>
      </c>
      <c r="C127" s="37"/>
      <c r="D127" s="37"/>
      <c r="E127" s="45"/>
      <c r="F127" s="45"/>
      <c r="G127" s="45"/>
      <c r="H127" s="3" t="s">
        <v>14</v>
      </c>
    </row>
    <row r="128" spans="1:8">
      <c r="A128" s="49"/>
      <c r="B128" s="38" t="s">
        <v>190</v>
      </c>
      <c r="C128" s="37"/>
      <c r="D128" s="37" t="s">
        <v>8</v>
      </c>
      <c r="E128" s="40">
        <v>10</v>
      </c>
      <c r="F128" s="40" t="e">
        <f>F130/F132*100</f>
        <v>#DIV/0!</v>
      </c>
      <c r="G128" s="40" t="e">
        <f>G130/G132*100</f>
        <v>#DIV/0!</v>
      </c>
      <c r="H128" s="3"/>
    </row>
    <row r="129" spans="1:8">
      <c r="A129" s="49"/>
      <c r="B129" s="38" t="s">
        <v>191</v>
      </c>
      <c r="C129" s="37"/>
      <c r="D129" s="37" t="s">
        <v>8</v>
      </c>
      <c r="E129" s="40">
        <v>28.89</v>
      </c>
      <c r="F129" s="40" t="e">
        <f>F131/F132*100</f>
        <v>#DIV/0!</v>
      </c>
      <c r="G129" s="40" t="e">
        <f>G131/G132*100</f>
        <v>#DIV/0!</v>
      </c>
      <c r="H129" s="3"/>
    </row>
    <row r="130" spans="1:8" ht="90">
      <c r="A130" s="16"/>
      <c r="B130" s="14" t="s">
        <v>184</v>
      </c>
      <c r="C130" s="6" t="s">
        <v>185</v>
      </c>
      <c r="D130" s="6" t="s">
        <v>747</v>
      </c>
      <c r="E130" s="10"/>
      <c r="F130" s="10">
        <v>0</v>
      </c>
      <c r="G130" s="10"/>
    </row>
    <row r="131" spans="1:8" ht="90">
      <c r="A131" s="16"/>
      <c r="B131" s="14" t="s">
        <v>186</v>
      </c>
      <c r="C131" s="6" t="s">
        <v>187</v>
      </c>
      <c r="D131" s="6" t="s">
        <v>747</v>
      </c>
      <c r="E131" s="10"/>
      <c r="F131" s="10">
        <v>0</v>
      </c>
      <c r="G131" s="10"/>
    </row>
    <row r="132" spans="1:8" ht="90">
      <c r="A132" s="16"/>
      <c r="B132" s="14" t="s">
        <v>166</v>
      </c>
      <c r="C132" s="6" t="s">
        <v>167</v>
      </c>
      <c r="D132" s="6" t="s">
        <v>747</v>
      </c>
      <c r="E132" s="10"/>
      <c r="F132" s="10">
        <v>0</v>
      </c>
      <c r="G132" s="10"/>
    </row>
    <row r="133" spans="1:8" ht="90">
      <c r="A133" s="37" t="s">
        <v>135</v>
      </c>
      <c r="B133" s="38" t="s">
        <v>189</v>
      </c>
      <c r="C133" s="37"/>
      <c r="D133" s="37"/>
      <c r="E133" s="45"/>
      <c r="F133" s="45"/>
      <c r="G133" s="45"/>
      <c r="H133" s="3" t="s">
        <v>91</v>
      </c>
    </row>
    <row r="134" spans="1:8">
      <c r="A134" s="49"/>
      <c r="B134" s="41" t="s">
        <v>190</v>
      </c>
      <c r="C134" s="37"/>
      <c r="D134" s="37"/>
      <c r="E134" s="45"/>
      <c r="F134" s="45"/>
      <c r="G134" s="45"/>
    </row>
    <row r="135" spans="1:8">
      <c r="A135" s="49"/>
      <c r="B135" s="41" t="s">
        <v>891</v>
      </c>
      <c r="C135" s="39"/>
      <c r="D135" s="37" t="s">
        <v>8</v>
      </c>
      <c r="E135" s="40">
        <v>30.96</v>
      </c>
      <c r="F135" s="40">
        <v>29.43</v>
      </c>
      <c r="G135" s="40" t="e">
        <f>G141/G147*100</f>
        <v>#DIV/0!</v>
      </c>
      <c r="H135">
        <v>29.43</v>
      </c>
    </row>
    <row r="136" spans="1:8">
      <c r="A136" s="49"/>
      <c r="B136" s="41" t="s">
        <v>892</v>
      </c>
      <c r="C136" s="39"/>
      <c r="D136" s="37" t="s">
        <v>8</v>
      </c>
      <c r="E136" s="40">
        <v>33.33</v>
      </c>
      <c r="F136" s="40" t="e">
        <f>F142/F148*100</f>
        <v>#DIV/0!</v>
      </c>
      <c r="G136" s="40" t="e">
        <f>G142/G148*100</f>
        <v>#DIV/0!</v>
      </c>
    </row>
    <row r="137" spans="1:8">
      <c r="A137" s="49"/>
      <c r="B137" s="41" t="s">
        <v>853</v>
      </c>
      <c r="C137" s="37"/>
      <c r="D137" s="37"/>
      <c r="E137" s="45"/>
      <c r="F137" s="45"/>
      <c r="G137" s="45"/>
    </row>
    <row r="138" spans="1:8">
      <c r="A138" s="49"/>
      <c r="B138" s="41" t="s">
        <v>891</v>
      </c>
      <c r="C138" s="37"/>
      <c r="D138" s="37" t="s">
        <v>8</v>
      </c>
      <c r="E138" s="40">
        <v>21</v>
      </c>
      <c r="F138" s="40">
        <f>F144/F147*100</f>
        <v>27.200902934537247</v>
      </c>
      <c r="G138" s="40" t="e">
        <f>G144/G147*100</f>
        <v>#DIV/0!</v>
      </c>
      <c r="H138">
        <v>27.2</v>
      </c>
    </row>
    <row r="139" spans="1:8">
      <c r="A139" s="49"/>
      <c r="B139" s="41" t="s">
        <v>892</v>
      </c>
      <c r="C139" s="37"/>
      <c r="D139" s="37" t="s">
        <v>8</v>
      </c>
      <c r="E139" s="40">
        <v>0</v>
      </c>
      <c r="F139" s="40" t="e">
        <f>F145/F148*100</f>
        <v>#DIV/0!</v>
      </c>
      <c r="G139" s="40" t="e">
        <f>G145/G148*100</f>
        <v>#DIV/0!</v>
      </c>
    </row>
    <row r="140" spans="1:8" ht="90">
      <c r="A140" s="16"/>
      <c r="B140" s="14" t="s">
        <v>192</v>
      </c>
      <c r="C140" s="6" t="s">
        <v>193</v>
      </c>
      <c r="D140" s="6" t="s">
        <v>747</v>
      </c>
      <c r="E140" s="10"/>
      <c r="F140" s="10"/>
      <c r="G140" s="10"/>
    </row>
    <row r="141" spans="1:8">
      <c r="A141" s="72"/>
      <c r="B141" s="14" t="s">
        <v>891</v>
      </c>
      <c r="C141" s="6"/>
      <c r="D141" s="6"/>
      <c r="E141" s="10"/>
      <c r="F141" s="10">
        <v>521</v>
      </c>
      <c r="G141" s="10"/>
    </row>
    <row r="142" spans="1:8">
      <c r="A142" s="72"/>
      <c r="B142" s="14" t="s">
        <v>892</v>
      </c>
      <c r="C142" s="6"/>
      <c r="D142" s="6"/>
      <c r="E142" s="10"/>
      <c r="F142" s="10">
        <v>0</v>
      </c>
      <c r="G142" s="10"/>
    </row>
    <row r="143" spans="1:8" ht="90">
      <c r="A143" s="16"/>
      <c r="B143" s="14" t="s">
        <v>194</v>
      </c>
      <c r="C143" s="6" t="s">
        <v>195</v>
      </c>
      <c r="D143" s="6" t="s">
        <v>747</v>
      </c>
      <c r="E143" s="10"/>
      <c r="F143" s="10"/>
      <c r="G143" s="10"/>
    </row>
    <row r="144" spans="1:8">
      <c r="A144" s="72"/>
      <c r="B144" s="14" t="s">
        <v>891</v>
      </c>
      <c r="C144" s="6"/>
      <c r="D144" s="6"/>
      <c r="E144" s="10"/>
      <c r="F144" s="10">
        <v>482</v>
      </c>
      <c r="G144" s="10"/>
    </row>
    <row r="145" spans="1:8">
      <c r="A145" s="72"/>
      <c r="B145" s="14" t="s">
        <v>892</v>
      </c>
      <c r="C145" s="6"/>
      <c r="D145" s="6"/>
      <c r="E145" s="10"/>
      <c r="F145" s="10">
        <v>0</v>
      </c>
      <c r="G145" s="10"/>
    </row>
    <row r="146" spans="1:8" ht="75">
      <c r="A146" s="16"/>
      <c r="B146" s="14" t="s">
        <v>196</v>
      </c>
      <c r="C146" s="6" t="s">
        <v>178</v>
      </c>
      <c r="D146" s="6" t="s">
        <v>747</v>
      </c>
      <c r="E146" s="10"/>
      <c r="F146" s="10"/>
      <c r="G146" s="10"/>
    </row>
    <row r="147" spans="1:8">
      <c r="A147" s="72"/>
      <c r="B147" s="14" t="s">
        <v>891</v>
      </c>
      <c r="C147" s="6"/>
      <c r="D147" s="6"/>
      <c r="E147" s="10"/>
      <c r="F147" s="10">
        <v>1772</v>
      </c>
      <c r="G147" s="10"/>
    </row>
    <row r="148" spans="1:8">
      <c r="A148" s="72"/>
      <c r="B148" s="14" t="s">
        <v>892</v>
      </c>
      <c r="C148" s="6"/>
      <c r="D148" s="6"/>
      <c r="E148" s="10"/>
      <c r="F148" s="10">
        <v>0</v>
      </c>
      <c r="G148" s="10"/>
    </row>
    <row r="149" spans="1:8" ht="75">
      <c r="A149" s="37" t="s">
        <v>197</v>
      </c>
      <c r="B149" s="38" t="s">
        <v>198</v>
      </c>
      <c r="C149" s="37"/>
      <c r="D149" s="37" t="s">
        <v>747</v>
      </c>
      <c r="E149" s="44"/>
      <c r="F149" s="44"/>
      <c r="G149" s="44"/>
    </row>
    <row r="150" spans="1:8" ht="60">
      <c r="A150" s="61"/>
      <c r="B150" s="38" t="s">
        <v>199</v>
      </c>
      <c r="C150" s="37"/>
      <c r="D150" s="37" t="s">
        <v>8</v>
      </c>
      <c r="E150" s="40">
        <v>12.93</v>
      </c>
      <c r="F150" s="40" t="e">
        <f>(F151+F152)/(F153+F154+F155+F156+F157+F158+F159+F160)*100</f>
        <v>#DIV/0!</v>
      </c>
      <c r="G150" s="40" t="e">
        <f>(G151+G152)/(G153+G154+G155+G156+G157+G158+G159+G160)*100</f>
        <v>#DIV/0!</v>
      </c>
      <c r="H150" s="3" t="s">
        <v>91</v>
      </c>
    </row>
    <row r="151" spans="1:8" ht="60">
      <c r="A151" s="16"/>
      <c r="B151" s="14" t="s">
        <v>200</v>
      </c>
      <c r="C151" s="6" t="s">
        <v>139</v>
      </c>
      <c r="D151" s="6" t="s">
        <v>747</v>
      </c>
      <c r="E151" s="10"/>
      <c r="F151" s="10">
        <v>0</v>
      </c>
      <c r="G151" s="10"/>
      <c r="H151" s="18"/>
    </row>
    <row r="152" spans="1:8" ht="60">
      <c r="A152" s="16"/>
      <c r="B152" s="14" t="s">
        <v>201</v>
      </c>
      <c r="C152" s="6" t="s">
        <v>140</v>
      </c>
      <c r="D152" s="6" t="s">
        <v>747</v>
      </c>
      <c r="E152" s="10"/>
      <c r="F152" s="10">
        <v>0</v>
      </c>
      <c r="G152" s="10"/>
      <c r="H152" s="18"/>
    </row>
    <row r="153" spans="1:8" ht="60">
      <c r="A153" s="16"/>
      <c r="B153" s="14" t="s">
        <v>202</v>
      </c>
      <c r="C153" s="6" t="s">
        <v>203</v>
      </c>
      <c r="D153" s="6" t="s">
        <v>747</v>
      </c>
      <c r="E153" s="10"/>
      <c r="F153" s="10">
        <v>0</v>
      </c>
      <c r="G153" s="10"/>
    </row>
    <row r="154" spans="1:8" ht="60">
      <c r="A154" s="16"/>
      <c r="B154" s="14" t="s">
        <v>204</v>
      </c>
      <c r="C154" s="6" t="s">
        <v>124</v>
      </c>
      <c r="D154" s="6" t="s">
        <v>747</v>
      </c>
      <c r="E154" s="10"/>
      <c r="F154" s="10">
        <v>0</v>
      </c>
      <c r="G154" s="10"/>
      <c r="H154" s="18"/>
    </row>
    <row r="155" spans="1:8" ht="60">
      <c r="A155" s="16"/>
      <c r="B155" s="14" t="s">
        <v>205</v>
      </c>
      <c r="C155" s="6" t="s">
        <v>123</v>
      </c>
      <c r="D155" s="6" t="s">
        <v>747</v>
      </c>
      <c r="E155" s="10"/>
      <c r="F155" s="10">
        <v>0</v>
      </c>
      <c r="G155" s="10"/>
    </row>
    <row r="156" spans="1:8" ht="60">
      <c r="A156" s="16"/>
      <c r="B156" s="14" t="s">
        <v>206</v>
      </c>
      <c r="C156" s="6" t="s">
        <v>125</v>
      </c>
      <c r="D156" s="6" t="s">
        <v>747</v>
      </c>
      <c r="E156" s="10"/>
      <c r="F156" s="10">
        <v>0</v>
      </c>
      <c r="G156" s="10"/>
    </row>
    <row r="157" spans="1:8" ht="60">
      <c r="A157" s="16"/>
      <c r="B157" s="14" t="s">
        <v>207</v>
      </c>
      <c r="C157" s="6" t="s">
        <v>208</v>
      </c>
      <c r="D157" s="6" t="s">
        <v>747</v>
      </c>
      <c r="E157" s="10"/>
      <c r="F157" s="10">
        <v>0</v>
      </c>
      <c r="G157" s="10"/>
    </row>
    <row r="158" spans="1:8" ht="60">
      <c r="A158" s="16"/>
      <c r="B158" s="14" t="s">
        <v>209</v>
      </c>
      <c r="C158" s="6" t="s">
        <v>210</v>
      </c>
      <c r="D158" s="6" t="s">
        <v>747</v>
      </c>
      <c r="E158" s="10"/>
      <c r="F158" s="10">
        <v>0</v>
      </c>
      <c r="G158" s="10"/>
    </row>
    <row r="159" spans="1:8" ht="75">
      <c r="A159" s="16"/>
      <c r="B159" s="14" t="s">
        <v>211</v>
      </c>
      <c r="C159" s="6" t="s">
        <v>171</v>
      </c>
      <c r="D159" s="6" t="s">
        <v>747</v>
      </c>
      <c r="E159" s="10"/>
      <c r="F159" s="10">
        <v>0</v>
      </c>
      <c r="G159" s="10"/>
    </row>
    <row r="160" spans="1:8" ht="75">
      <c r="A160" s="16"/>
      <c r="B160" s="14" t="s">
        <v>212</v>
      </c>
      <c r="C160" s="6" t="s">
        <v>213</v>
      </c>
      <c r="D160" s="6" t="s">
        <v>747</v>
      </c>
      <c r="E160" s="10"/>
      <c r="F160" s="10">
        <v>0</v>
      </c>
      <c r="G160" s="10"/>
    </row>
    <row r="161" spans="1:8" ht="30">
      <c r="A161" s="61"/>
      <c r="B161" s="38" t="s">
        <v>214</v>
      </c>
      <c r="C161" s="37"/>
      <c r="D161" s="37" t="s">
        <v>8</v>
      </c>
      <c r="E161" s="40">
        <v>8.0299999999999994</v>
      </c>
      <c r="F161" s="40">
        <v>8.31</v>
      </c>
      <c r="G161" s="40"/>
      <c r="H161" s="3" t="s">
        <v>14</v>
      </c>
    </row>
    <row r="162" spans="1:8" ht="45">
      <c r="A162" s="16"/>
      <c r="B162" s="14" t="s">
        <v>150</v>
      </c>
      <c r="C162" s="6" t="s">
        <v>151</v>
      </c>
      <c r="D162" s="6" t="s">
        <v>747</v>
      </c>
      <c r="E162" s="10"/>
      <c r="F162" s="10">
        <v>13790</v>
      </c>
      <c r="G162" s="10"/>
      <c r="H162" s="18"/>
    </row>
    <row r="163" spans="1:8" ht="45">
      <c r="A163" s="16"/>
      <c r="B163" s="14" t="s">
        <v>152</v>
      </c>
      <c r="C163" s="6" t="s">
        <v>215</v>
      </c>
      <c r="D163" s="6" t="s">
        <v>747</v>
      </c>
      <c r="E163" s="10"/>
      <c r="F163" s="10">
        <v>311</v>
      </c>
      <c r="G163" s="10"/>
    </row>
    <row r="164" spans="1:8" ht="45">
      <c r="A164" s="71"/>
      <c r="B164" s="71" t="s">
        <v>216</v>
      </c>
      <c r="C164" s="6" t="s">
        <v>155</v>
      </c>
      <c r="D164" s="6" t="s">
        <v>747</v>
      </c>
      <c r="E164" s="10"/>
      <c r="F164" s="10">
        <v>5979</v>
      </c>
      <c r="G164" s="10"/>
      <c r="H164" s="18"/>
    </row>
    <row r="165" spans="1:8" ht="75">
      <c r="A165" s="16"/>
      <c r="B165" s="14" t="s">
        <v>181</v>
      </c>
      <c r="C165" s="6" t="s">
        <v>182</v>
      </c>
      <c r="D165" s="6" t="s">
        <v>747</v>
      </c>
      <c r="E165" s="10"/>
      <c r="F165" s="10">
        <v>1113</v>
      </c>
      <c r="G165" s="10"/>
      <c r="H165" s="18"/>
    </row>
    <row r="166" spans="1:8" ht="75">
      <c r="A166" s="16"/>
      <c r="B166" s="14" t="s">
        <v>217</v>
      </c>
      <c r="C166" s="6" t="s">
        <v>218</v>
      </c>
      <c r="D166" s="6" t="s">
        <v>747</v>
      </c>
      <c r="E166" s="10"/>
      <c r="F166" s="10">
        <v>284</v>
      </c>
      <c r="G166" s="10"/>
    </row>
    <row r="167" spans="1:8" ht="75">
      <c r="A167" s="37" t="s">
        <v>219</v>
      </c>
      <c r="B167" s="38" t="s">
        <v>220</v>
      </c>
      <c r="C167" s="37"/>
      <c r="D167" s="37" t="s">
        <v>8</v>
      </c>
      <c r="E167" s="40" t="e">
        <f>(((E168+E169+E170+E171)/(E172+E173+E174+E175))/12*1000)/E176*100</f>
        <v>#DIV/0!</v>
      </c>
      <c r="F167" s="40">
        <v>106.5</v>
      </c>
      <c r="G167" s="40"/>
      <c r="H167" s="3" t="s">
        <v>14</v>
      </c>
    </row>
    <row r="168" spans="1:8" ht="30">
      <c r="A168" s="270"/>
      <c r="B168" s="270" t="s">
        <v>221</v>
      </c>
      <c r="C168" s="6" t="s">
        <v>222</v>
      </c>
      <c r="D168" s="6" t="s">
        <v>851</v>
      </c>
      <c r="E168" s="10"/>
      <c r="F168" s="10"/>
      <c r="G168" s="10"/>
      <c r="H168" s="18"/>
    </row>
    <row r="169" spans="1:8" ht="30">
      <c r="A169" s="272"/>
      <c r="B169" s="272"/>
      <c r="C169" s="6" t="s">
        <v>223</v>
      </c>
      <c r="D169" s="6" t="s">
        <v>851</v>
      </c>
      <c r="E169" s="10"/>
      <c r="F169" s="10"/>
      <c r="G169" s="10"/>
    </row>
    <row r="170" spans="1:8" ht="30">
      <c r="A170" s="272"/>
      <c r="B170" s="272"/>
      <c r="C170" s="6" t="s">
        <v>224</v>
      </c>
      <c r="D170" s="6" t="s">
        <v>851</v>
      </c>
      <c r="E170" s="10"/>
      <c r="F170" s="10"/>
      <c r="G170" s="10"/>
    </row>
    <row r="171" spans="1:8" ht="30">
      <c r="A171" s="271"/>
      <c r="B171" s="271"/>
      <c r="C171" s="6" t="s">
        <v>225</v>
      </c>
      <c r="D171" s="6" t="s">
        <v>851</v>
      </c>
      <c r="E171" s="10"/>
      <c r="F171" s="10"/>
      <c r="G171" s="10"/>
    </row>
    <row r="172" spans="1:8" ht="30">
      <c r="A172" s="270"/>
      <c r="B172" s="270" t="s">
        <v>226</v>
      </c>
      <c r="C172" s="6" t="s">
        <v>227</v>
      </c>
      <c r="D172" s="33" t="s">
        <v>747</v>
      </c>
      <c r="E172" s="10"/>
      <c r="F172" s="10"/>
      <c r="G172" s="10"/>
      <c r="H172" s="18"/>
    </row>
    <row r="173" spans="1:8" ht="30">
      <c r="A173" s="272"/>
      <c r="B173" s="272"/>
      <c r="C173" s="6" t="s">
        <v>228</v>
      </c>
      <c r="D173" s="33" t="s">
        <v>747</v>
      </c>
      <c r="E173" s="10"/>
      <c r="F173" s="10"/>
      <c r="G173" s="10"/>
    </row>
    <row r="174" spans="1:8" ht="30">
      <c r="A174" s="272"/>
      <c r="B174" s="272"/>
      <c r="C174" s="6" t="s">
        <v>229</v>
      </c>
      <c r="D174" s="33" t="s">
        <v>747</v>
      </c>
      <c r="E174" s="10"/>
      <c r="F174" s="10"/>
      <c r="G174" s="10"/>
    </row>
    <row r="175" spans="1:8" ht="30">
      <c r="A175" s="271"/>
      <c r="B175" s="271"/>
      <c r="C175" s="6" t="s">
        <v>230</v>
      </c>
      <c r="D175" s="33" t="s">
        <v>747</v>
      </c>
      <c r="E175" s="10"/>
      <c r="F175" s="10"/>
      <c r="G175" s="10"/>
    </row>
    <row r="176" spans="1:8" ht="30">
      <c r="A176" s="16"/>
      <c r="B176" s="14" t="s">
        <v>231</v>
      </c>
      <c r="C176" s="6" t="s">
        <v>64</v>
      </c>
      <c r="D176" s="6" t="s">
        <v>851</v>
      </c>
      <c r="E176" s="10"/>
      <c r="F176" s="10"/>
      <c r="G176" s="10"/>
    </row>
    <row r="177" spans="1:8" ht="45">
      <c r="A177" s="103" t="s">
        <v>232</v>
      </c>
      <c r="B177" s="104" t="s">
        <v>996</v>
      </c>
      <c r="C177" s="103"/>
      <c r="D177" s="103" t="s">
        <v>8</v>
      </c>
      <c r="E177" s="105"/>
      <c r="F177" s="105"/>
      <c r="G177" s="105"/>
      <c r="H177" s="3" t="s">
        <v>36</v>
      </c>
    </row>
    <row r="178" spans="1:8" ht="75">
      <c r="A178" s="103" t="s">
        <v>233</v>
      </c>
      <c r="B178" s="104" t="s">
        <v>997</v>
      </c>
      <c r="C178" s="103"/>
      <c r="D178" s="103" t="s">
        <v>8</v>
      </c>
      <c r="E178" s="105"/>
      <c r="F178" s="105"/>
      <c r="G178" s="105"/>
      <c r="H178" s="3" t="s">
        <v>36</v>
      </c>
    </row>
    <row r="179" spans="1:8" ht="90">
      <c r="A179" s="103" t="s">
        <v>998</v>
      </c>
      <c r="B179" s="104" t="s">
        <v>999</v>
      </c>
      <c r="C179" s="103"/>
      <c r="D179" s="103" t="s">
        <v>8</v>
      </c>
      <c r="E179" s="105" t="e">
        <f>E180/E181</f>
        <v>#DIV/0!</v>
      </c>
      <c r="F179" s="105" t="e">
        <f t="shared" ref="F179:G179" si="0">F180/F181</f>
        <v>#DIV/0!</v>
      </c>
      <c r="G179" s="105" t="e">
        <f t="shared" si="0"/>
        <v>#DIV/0!</v>
      </c>
    </row>
    <row r="180" spans="1:8" ht="45">
      <c r="A180" s="98"/>
      <c r="B180" s="14" t="s">
        <v>1000</v>
      </c>
      <c r="C180" s="6"/>
      <c r="D180" s="6" t="s">
        <v>747</v>
      </c>
      <c r="E180" s="10"/>
      <c r="F180" s="10"/>
      <c r="G180" s="10"/>
    </row>
    <row r="181" spans="1:8" ht="45">
      <c r="A181" s="98"/>
      <c r="B181" s="14" t="s">
        <v>1001</v>
      </c>
      <c r="C181" s="6"/>
      <c r="D181" s="6" t="s">
        <v>747</v>
      </c>
      <c r="E181" s="10"/>
      <c r="F181" s="10"/>
      <c r="G181" s="10"/>
    </row>
    <row r="182" spans="1:8" ht="90">
      <c r="A182" s="103" t="s">
        <v>1002</v>
      </c>
      <c r="B182" s="104" t="s">
        <v>1003</v>
      </c>
      <c r="C182" s="103"/>
      <c r="D182" s="103" t="s">
        <v>8</v>
      </c>
      <c r="E182" s="105" t="e">
        <f>E183/E184</f>
        <v>#DIV/0!</v>
      </c>
      <c r="F182" s="105" t="e">
        <f t="shared" ref="F182" si="1">F183/F184</f>
        <v>#DIV/0!</v>
      </c>
      <c r="G182" s="105" t="e">
        <f t="shared" ref="G182" si="2">G183/G184</f>
        <v>#DIV/0!</v>
      </c>
    </row>
    <row r="183" spans="1:8" ht="45">
      <c r="A183" s="98"/>
      <c r="B183" s="14" t="s">
        <v>1004</v>
      </c>
      <c r="C183" s="6"/>
      <c r="D183" s="6" t="s">
        <v>747</v>
      </c>
      <c r="E183" s="10"/>
      <c r="F183" s="10"/>
      <c r="G183" s="10"/>
    </row>
    <row r="184" spans="1:8" ht="45">
      <c r="A184" s="98"/>
      <c r="B184" s="14" t="s">
        <v>1005</v>
      </c>
      <c r="C184" s="6"/>
      <c r="D184" s="6" t="s">
        <v>747</v>
      </c>
      <c r="E184" s="10"/>
      <c r="F184" s="10"/>
      <c r="G184" s="10"/>
    </row>
    <row r="185" spans="1:8" ht="60">
      <c r="A185" s="42" t="s">
        <v>234</v>
      </c>
      <c r="B185" s="43" t="s">
        <v>235</v>
      </c>
      <c r="C185" s="39"/>
      <c r="D185" s="37"/>
      <c r="E185" s="39"/>
      <c r="F185" s="39"/>
      <c r="G185" s="39"/>
    </row>
    <row r="186" spans="1:8" ht="75">
      <c r="A186" s="37" t="s">
        <v>237</v>
      </c>
      <c r="B186" s="38" t="s">
        <v>236</v>
      </c>
      <c r="C186" s="39"/>
      <c r="D186" s="37"/>
      <c r="E186" s="45"/>
      <c r="F186" s="45"/>
      <c r="G186" s="45"/>
      <c r="H186" s="3" t="s">
        <v>91</v>
      </c>
    </row>
    <row r="187" spans="1:8">
      <c r="A187" s="37"/>
      <c r="B187" s="41" t="s">
        <v>891</v>
      </c>
      <c r="C187" s="39"/>
      <c r="D187" s="37" t="s">
        <v>8</v>
      </c>
      <c r="E187" s="40">
        <v>85.94</v>
      </c>
      <c r="F187" s="40">
        <f>F190/F193*100</f>
        <v>88.349195930423363</v>
      </c>
      <c r="G187" s="40" t="e">
        <f>G190/G193*100</f>
        <v>#DIV/0!</v>
      </c>
      <c r="H187" s="3"/>
    </row>
    <row r="188" spans="1:8">
      <c r="A188" s="37"/>
      <c r="B188" s="41" t="s">
        <v>892</v>
      </c>
      <c r="C188" s="39"/>
      <c r="D188" s="37" t="s">
        <v>8</v>
      </c>
      <c r="E188" s="40">
        <v>0</v>
      </c>
      <c r="F188" s="40" t="e">
        <f>F191/F194*100</f>
        <v>#DIV/0!</v>
      </c>
      <c r="G188" s="40" t="e">
        <f>G191/G194*100</f>
        <v>#DIV/0!</v>
      </c>
      <c r="H188" s="3"/>
    </row>
    <row r="189" spans="1:8" ht="90">
      <c r="A189" s="6"/>
      <c r="B189" s="14" t="s">
        <v>238</v>
      </c>
      <c r="C189" s="6" t="s">
        <v>239</v>
      </c>
      <c r="D189" s="6" t="s">
        <v>747</v>
      </c>
      <c r="E189" s="10"/>
      <c r="F189" s="10"/>
      <c r="G189" s="10"/>
      <c r="H189" s="18"/>
    </row>
    <row r="190" spans="1:8">
      <c r="A190" s="6"/>
      <c r="B190" s="14" t="s">
        <v>891</v>
      </c>
      <c r="C190" s="6"/>
      <c r="D190" s="6"/>
      <c r="E190" s="10"/>
      <c r="F190" s="10">
        <v>2692</v>
      </c>
      <c r="G190" s="10"/>
      <c r="H190" s="18"/>
    </row>
    <row r="191" spans="1:8">
      <c r="A191" s="6"/>
      <c r="B191" s="14" t="s">
        <v>892</v>
      </c>
      <c r="C191" s="6"/>
      <c r="D191" s="6"/>
      <c r="E191" s="10"/>
      <c r="F191" s="10">
        <v>0</v>
      </c>
      <c r="G191" s="10"/>
      <c r="H191" s="18"/>
    </row>
    <row r="192" spans="1:8" ht="75">
      <c r="A192" s="6"/>
      <c r="B192" s="14" t="s">
        <v>240</v>
      </c>
      <c r="C192" s="6" t="s">
        <v>241</v>
      </c>
      <c r="D192" s="6" t="s">
        <v>747</v>
      </c>
      <c r="E192" s="10"/>
      <c r="F192" s="10"/>
      <c r="G192" s="10"/>
    </row>
    <row r="193" spans="1:8">
      <c r="A193" s="6"/>
      <c r="B193" s="14" t="s">
        <v>891</v>
      </c>
      <c r="C193" s="6"/>
      <c r="D193" s="6"/>
      <c r="E193" s="10"/>
      <c r="F193" s="10">
        <v>3047</v>
      </c>
      <c r="G193" s="10"/>
    </row>
    <row r="194" spans="1:8">
      <c r="A194" s="6"/>
      <c r="B194" s="14" t="s">
        <v>892</v>
      </c>
      <c r="C194" s="6"/>
      <c r="D194" s="6"/>
      <c r="E194" s="10"/>
      <c r="F194" s="10">
        <v>0</v>
      </c>
      <c r="G194" s="10"/>
    </row>
    <row r="195" spans="1:8" ht="60">
      <c r="A195" s="37" t="s">
        <v>242</v>
      </c>
      <c r="B195" s="38" t="s">
        <v>243</v>
      </c>
      <c r="C195" s="39"/>
      <c r="D195" s="37"/>
      <c r="E195" s="45"/>
      <c r="F195" s="45"/>
      <c r="G195" s="45"/>
      <c r="H195" s="3" t="s">
        <v>91</v>
      </c>
    </row>
    <row r="196" spans="1:8">
      <c r="A196" s="37"/>
      <c r="B196" s="41" t="s">
        <v>891</v>
      </c>
      <c r="C196" s="39"/>
      <c r="D196" s="37" t="s">
        <v>8</v>
      </c>
      <c r="E196" s="40">
        <v>162.6</v>
      </c>
      <c r="F196" s="40">
        <v>162.13</v>
      </c>
      <c r="G196" s="40"/>
      <c r="H196" s="3"/>
    </row>
    <row r="197" spans="1:8">
      <c r="A197" s="37"/>
      <c r="B197" s="41" t="s">
        <v>892</v>
      </c>
      <c r="C197" s="39"/>
      <c r="D197" s="37" t="s">
        <v>8</v>
      </c>
      <c r="E197" s="40">
        <v>85.14</v>
      </c>
      <c r="F197" s="40">
        <v>797.45</v>
      </c>
      <c r="G197" s="40"/>
      <c r="H197" s="3"/>
    </row>
    <row r="198" spans="1:8" ht="105">
      <c r="A198" s="6"/>
      <c r="B198" s="14" t="s">
        <v>244</v>
      </c>
      <c r="C198" s="6" t="s">
        <v>245</v>
      </c>
      <c r="D198" s="6" t="s">
        <v>883</v>
      </c>
      <c r="E198" s="10"/>
      <c r="F198" s="10"/>
      <c r="G198" s="10"/>
      <c r="H198" s="3"/>
    </row>
    <row r="199" spans="1:8">
      <c r="A199" s="6"/>
      <c r="B199" s="14" t="s">
        <v>891</v>
      </c>
      <c r="C199" s="6"/>
      <c r="D199" s="6"/>
      <c r="E199" s="10"/>
      <c r="F199" s="10">
        <v>2809</v>
      </c>
      <c r="G199" s="10"/>
      <c r="H199" s="3"/>
    </row>
    <row r="200" spans="1:8">
      <c r="A200" s="6"/>
      <c r="B200" s="14" t="s">
        <v>892</v>
      </c>
      <c r="C200" s="6"/>
      <c r="D200" s="6"/>
      <c r="E200" s="10"/>
      <c r="F200" s="10">
        <v>120</v>
      </c>
      <c r="G200" s="10"/>
      <c r="H200" s="3"/>
    </row>
    <row r="201" spans="1:8" ht="75">
      <c r="A201" s="6"/>
      <c r="B201" s="14" t="s">
        <v>246</v>
      </c>
      <c r="C201" s="6" t="s">
        <v>247</v>
      </c>
      <c r="D201" s="6" t="s">
        <v>747</v>
      </c>
      <c r="E201" s="10"/>
      <c r="F201" s="10"/>
      <c r="G201" s="10"/>
      <c r="H201" s="3"/>
    </row>
    <row r="202" spans="1:8">
      <c r="A202" s="6"/>
      <c r="B202" s="14" t="s">
        <v>891</v>
      </c>
      <c r="C202" s="6"/>
      <c r="D202" s="6"/>
      <c r="E202" s="10"/>
      <c r="F202" s="10">
        <v>9855</v>
      </c>
      <c r="G202" s="10"/>
      <c r="H202" s="3"/>
    </row>
    <row r="203" spans="1:8">
      <c r="A203" s="6"/>
      <c r="B203" s="14" t="s">
        <v>892</v>
      </c>
      <c r="C203" s="6"/>
      <c r="D203" s="6"/>
      <c r="E203" s="10"/>
      <c r="F203" s="10">
        <v>76</v>
      </c>
      <c r="G203" s="10"/>
      <c r="H203" s="3"/>
    </row>
    <row r="204" spans="1:8" ht="75">
      <c r="A204" s="37" t="s">
        <v>534</v>
      </c>
      <c r="B204" s="38" t="s">
        <v>253</v>
      </c>
      <c r="C204" s="39"/>
      <c r="D204" s="37"/>
      <c r="E204" s="45"/>
      <c r="F204" s="45"/>
      <c r="G204" s="45"/>
      <c r="H204" s="3" t="s">
        <v>14</v>
      </c>
    </row>
    <row r="205" spans="1:8">
      <c r="A205" s="48"/>
      <c r="B205" s="38" t="s">
        <v>65</v>
      </c>
      <c r="C205" s="39"/>
      <c r="D205" s="37" t="s">
        <v>850</v>
      </c>
      <c r="E205" s="40">
        <v>20.02</v>
      </c>
      <c r="F205" s="40" t="e">
        <f>F207/(F212+F209+F210+F211++F213+F214+F215+F216)</f>
        <v>#DIV/0!</v>
      </c>
      <c r="G205" s="40" t="e">
        <f>G207/(G212+G209+G210+G211++G213+G214+G215+G216)</f>
        <v>#DIV/0!</v>
      </c>
      <c r="H205" s="3"/>
    </row>
    <row r="206" spans="1:8">
      <c r="A206" s="48"/>
      <c r="B206" s="38" t="s">
        <v>71</v>
      </c>
      <c r="C206" s="39"/>
      <c r="D206" s="37" t="s">
        <v>850</v>
      </c>
      <c r="E206" s="40">
        <v>7.16</v>
      </c>
      <c r="F206" s="40" t="e">
        <f>F208/(F213+F210+F211+F212++F214+F215+F216+F209)</f>
        <v>#DIV/0!</v>
      </c>
      <c r="G206" s="40" t="e">
        <f>G208/(G213+G210+G211+G212++G214+G215+G216+G209)</f>
        <v>#DIV/0!</v>
      </c>
      <c r="H206" s="3"/>
    </row>
    <row r="207" spans="1:8" ht="75">
      <c r="A207" s="21"/>
      <c r="B207" s="14" t="s">
        <v>248</v>
      </c>
      <c r="C207" s="6" t="s">
        <v>249</v>
      </c>
      <c r="D207" s="6" t="s">
        <v>850</v>
      </c>
      <c r="E207" s="10"/>
      <c r="F207" s="10"/>
      <c r="G207" s="10"/>
      <c r="H207" s="18"/>
    </row>
    <row r="208" spans="1:8" ht="75">
      <c r="A208" s="21"/>
      <c r="B208" s="14" t="s">
        <v>250</v>
      </c>
      <c r="C208" s="6" t="s">
        <v>251</v>
      </c>
      <c r="D208" s="6" t="s">
        <v>850</v>
      </c>
      <c r="E208" s="10"/>
      <c r="F208" s="10"/>
      <c r="G208" s="10"/>
    </row>
    <row r="209" spans="1:9" ht="60">
      <c r="A209" s="21"/>
      <c r="B209" s="14" t="s">
        <v>200</v>
      </c>
      <c r="C209" s="6" t="s">
        <v>139</v>
      </c>
      <c r="D209" s="6" t="s">
        <v>747</v>
      </c>
      <c r="E209" s="10"/>
      <c r="F209" s="10"/>
      <c r="G209" s="10"/>
      <c r="H209" s="18"/>
      <c r="I209" s="18"/>
    </row>
    <row r="210" spans="1:9" ht="60">
      <c r="A210" s="21"/>
      <c r="B210" s="14" t="s">
        <v>201</v>
      </c>
      <c r="C210" s="6" t="s">
        <v>140</v>
      </c>
      <c r="D210" s="6" t="s">
        <v>747</v>
      </c>
      <c r="E210" s="10"/>
      <c r="F210" s="10"/>
      <c r="G210" s="10"/>
    </row>
    <row r="211" spans="1:9" ht="60">
      <c r="A211" s="6"/>
      <c r="B211" s="14" t="s">
        <v>202</v>
      </c>
      <c r="C211" s="6" t="s">
        <v>203</v>
      </c>
      <c r="D211" s="6" t="s">
        <v>747</v>
      </c>
      <c r="E211" s="10"/>
      <c r="F211" s="10"/>
      <c r="G211" s="10"/>
    </row>
    <row r="212" spans="1:9" ht="60">
      <c r="A212" s="27"/>
      <c r="B212" s="14" t="s">
        <v>204</v>
      </c>
      <c r="C212" s="6" t="s">
        <v>124</v>
      </c>
      <c r="D212" s="6" t="s">
        <v>747</v>
      </c>
      <c r="E212" s="10"/>
      <c r="F212" s="10"/>
      <c r="G212" s="10"/>
    </row>
    <row r="213" spans="1:9" ht="60">
      <c r="A213" s="20"/>
      <c r="B213" s="14" t="s">
        <v>205</v>
      </c>
      <c r="C213" s="6" t="s">
        <v>123</v>
      </c>
      <c r="D213" s="6" t="s">
        <v>747</v>
      </c>
      <c r="E213" s="10"/>
      <c r="F213" s="10"/>
      <c r="G213" s="10"/>
    </row>
    <row r="214" spans="1:9" ht="60">
      <c r="A214" s="20"/>
      <c r="B214" s="14" t="s">
        <v>206</v>
      </c>
      <c r="C214" s="6" t="s">
        <v>125</v>
      </c>
      <c r="D214" s="6" t="s">
        <v>747</v>
      </c>
      <c r="E214" s="10"/>
      <c r="F214" s="10"/>
      <c r="G214" s="10"/>
    </row>
    <row r="215" spans="1:9" ht="60">
      <c r="A215" s="20"/>
      <c r="B215" s="14" t="s">
        <v>207</v>
      </c>
      <c r="C215" s="6" t="s">
        <v>208</v>
      </c>
      <c r="D215" s="6" t="s">
        <v>747</v>
      </c>
      <c r="E215" s="10"/>
      <c r="F215" s="10"/>
      <c r="G215" s="10"/>
    </row>
    <row r="216" spans="1:9" ht="60">
      <c r="A216" s="20"/>
      <c r="B216" s="14" t="s">
        <v>209</v>
      </c>
      <c r="C216" s="6" t="s">
        <v>210</v>
      </c>
      <c r="D216" s="6" t="s">
        <v>747</v>
      </c>
      <c r="E216" s="10"/>
      <c r="F216" s="10"/>
      <c r="G216" s="10"/>
    </row>
    <row r="217" spans="1:9" s="80" customFormat="1" ht="60">
      <c r="A217" s="37" t="s">
        <v>252</v>
      </c>
      <c r="B217" s="38" t="s">
        <v>254</v>
      </c>
      <c r="C217" s="39"/>
      <c r="D217" s="37"/>
      <c r="E217" s="45"/>
      <c r="F217" s="45"/>
      <c r="G217" s="45"/>
      <c r="H217" s="79" t="s">
        <v>91</v>
      </c>
    </row>
    <row r="218" spans="1:9" s="80" customFormat="1">
      <c r="A218" s="37"/>
      <c r="B218" s="38" t="s">
        <v>65</v>
      </c>
      <c r="C218" s="39"/>
      <c r="D218" s="37"/>
      <c r="E218" s="45"/>
      <c r="F218" s="45"/>
      <c r="G218" s="45"/>
    </row>
    <row r="219" spans="1:9" s="80" customFormat="1">
      <c r="A219" s="37"/>
      <c r="B219" s="41" t="s">
        <v>891</v>
      </c>
      <c r="C219" s="39"/>
      <c r="D219" s="37" t="s">
        <v>850</v>
      </c>
      <c r="E219" s="40">
        <v>28.14</v>
      </c>
      <c r="F219" s="40">
        <v>29.02</v>
      </c>
      <c r="G219" s="40"/>
    </row>
    <row r="220" spans="1:9" s="80" customFormat="1">
      <c r="A220" s="37"/>
      <c r="B220" s="41" t="s">
        <v>892</v>
      </c>
      <c r="C220" s="39"/>
      <c r="D220" s="37" t="s">
        <v>850</v>
      </c>
      <c r="E220" s="40">
        <v>19.16</v>
      </c>
      <c r="F220" s="40">
        <v>23.92</v>
      </c>
      <c r="G220" s="40"/>
    </row>
    <row r="221" spans="1:9" s="80" customFormat="1">
      <c r="A221" s="37"/>
      <c r="B221" s="38" t="s">
        <v>71</v>
      </c>
      <c r="C221" s="39"/>
      <c r="D221" s="37"/>
      <c r="E221" s="45"/>
      <c r="F221" s="45"/>
      <c r="G221" s="45"/>
    </row>
    <row r="222" spans="1:9" s="80" customFormat="1">
      <c r="A222" s="37"/>
      <c r="B222" s="41" t="s">
        <v>891</v>
      </c>
      <c r="C222" s="39"/>
      <c r="D222" s="37" t="s">
        <v>850</v>
      </c>
      <c r="E222" s="40">
        <v>22.89</v>
      </c>
      <c r="F222" s="40">
        <v>25.68</v>
      </c>
      <c r="G222" s="40"/>
    </row>
    <row r="223" spans="1:9" s="80" customFormat="1">
      <c r="A223" s="37"/>
      <c r="B223" s="41" t="s">
        <v>892</v>
      </c>
      <c r="C223" s="39"/>
      <c r="D223" s="37" t="s">
        <v>850</v>
      </c>
      <c r="E223" s="40">
        <v>19.16</v>
      </c>
      <c r="F223" s="40">
        <v>15.55</v>
      </c>
      <c r="G223" s="40"/>
    </row>
    <row r="224" spans="1:9" ht="75">
      <c r="A224" s="7"/>
      <c r="B224" s="14" t="s">
        <v>255</v>
      </c>
      <c r="C224" s="6" t="s">
        <v>256</v>
      </c>
      <c r="D224" s="6" t="s">
        <v>850</v>
      </c>
      <c r="E224" s="10"/>
      <c r="F224" s="10"/>
      <c r="G224" s="10"/>
    </row>
    <row r="225" spans="1:8">
      <c r="A225" s="7"/>
      <c r="B225" s="14" t="s">
        <v>891</v>
      </c>
      <c r="C225" s="6"/>
      <c r="D225" s="6"/>
      <c r="E225" s="10"/>
      <c r="F225" s="10">
        <v>2816</v>
      </c>
      <c r="G225" s="10"/>
    </row>
    <row r="226" spans="1:8">
      <c r="A226" s="7"/>
      <c r="B226" s="14" t="s">
        <v>892</v>
      </c>
      <c r="C226" s="6"/>
      <c r="D226" s="6"/>
      <c r="E226" s="10"/>
      <c r="F226" s="10">
        <v>20</v>
      </c>
      <c r="G226" s="10"/>
    </row>
    <row r="227" spans="1:8" ht="90">
      <c r="A227" s="7"/>
      <c r="B227" s="14" t="s">
        <v>257</v>
      </c>
      <c r="C227" s="6" t="s">
        <v>258</v>
      </c>
      <c r="D227" s="6" t="s">
        <v>850</v>
      </c>
      <c r="E227" s="10"/>
      <c r="F227" s="10"/>
      <c r="G227" s="10"/>
    </row>
    <row r="228" spans="1:8">
      <c r="A228" s="7"/>
      <c r="B228" s="14" t="s">
        <v>891</v>
      </c>
      <c r="C228" s="6"/>
      <c r="D228" s="6"/>
      <c r="E228" s="10"/>
      <c r="F228" s="10">
        <v>2492</v>
      </c>
      <c r="G228" s="10"/>
    </row>
    <row r="229" spans="1:8">
      <c r="A229" s="7"/>
      <c r="B229" s="14" t="s">
        <v>892</v>
      </c>
      <c r="C229" s="6"/>
      <c r="D229" s="6"/>
      <c r="E229" s="10"/>
      <c r="F229" s="10">
        <v>13</v>
      </c>
      <c r="G229" s="10"/>
    </row>
    <row r="230" spans="1:8" ht="75">
      <c r="A230" s="7"/>
      <c r="B230" s="14" t="s">
        <v>259</v>
      </c>
      <c r="C230" s="6" t="s">
        <v>260</v>
      </c>
      <c r="D230" s="6" t="s">
        <v>747</v>
      </c>
      <c r="E230" s="10"/>
      <c r="F230" s="10"/>
      <c r="G230" s="10"/>
    </row>
    <row r="231" spans="1:8">
      <c r="A231" s="7"/>
      <c r="B231" s="14" t="s">
        <v>891</v>
      </c>
      <c r="C231" s="6"/>
      <c r="D231" s="6"/>
      <c r="E231" s="10"/>
      <c r="F231" s="10">
        <v>10295</v>
      </c>
      <c r="G231" s="10"/>
    </row>
    <row r="232" spans="1:8">
      <c r="A232" s="7"/>
      <c r="B232" s="14" t="s">
        <v>892</v>
      </c>
      <c r="C232" s="6"/>
      <c r="D232" s="6"/>
      <c r="E232" s="10"/>
      <c r="F232" s="10">
        <v>84</v>
      </c>
      <c r="G232" s="10"/>
    </row>
    <row r="233" spans="1:8" ht="75">
      <c r="A233" s="37" t="s">
        <v>261</v>
      </c>
      <c r="B233" s="38" t="s">
        <v>262</v>
      </c>
      <c r="C233" s="37"/>
      <c r="D233" s="37"/>
      <c r="E233" s="45"/>
      <c r="F233" s="45"/>
      <c r="G233" s="45"/>
      <c r="H233" s="3" t="s">
        <v>91</v>
      </c>
    </row>
    <row r="234" spans="1:8">
      <c r="A234" s="37"/>
      <c r="B234" s="41" t="s">
        <v>891</v>
      </c>
      <c r="C234" s="37"/>
      <c r="D234" s="37" t="s">
        <v>8</v>
      </c>
      <c r="E234" s="40">
        <v>65.22</v>
      </c>
      <c r="F234" s="40">
        <v>78.569999999999993</v>
      </c>
      <c r="G234" s="40" t="e">
        <f>G237/G240*100</f>
        <v>#DIV/0!</v>
      </c>
      <c r="H234" s="3"/>
    </row>
    <row r="235" spans="1:8">
      <c r="A235" s="37"/>
      <c r="B235" s="41" t="s">
        <v>892</v>
      </c>
      <c r="C235" s="37"/>
      <c r="D235" s="37" t="s">
        <v>8</v>
      </c>
      <c r="E235" s="40">
        <v>100</v>
      </c>
      <c r="F235" s="40">
        <f>F238/F241*100</f>
        <v>100</v>
      </c>
      <c r="G235" s="40" t="e">
        <f>G238/G241*100</f>
        <v>#DIV/0!</v>
      </c>
      <c r="H235" s="3"/>
    </row>
    <row r="236" spans="1:8" ht="75">
      <c r="A236" s="7"/>
      <c r="B236" s="14" t="s">
        <v>263</v>
      </c>
      <c r="C236" s="6" t="s">
        <v>264</v>
      </c>
      <c r="D236" s="6" t="s">
        <v>850</v>
      </c>
      <c r="E236" s="10"/>
      <c r="F236" s="10"/>
      <c r="G236" s="10"/>
    </row>
    <row r="237" spans="1:8">
      <c r="A237" s="7"/>
      <c r="B237" s="14" t="s">
        <v>891</v>
      </c>
      <c r="C237" s="6"/>
      <c r="D237" s="6"/>
      <c r="E237" s="10"/>
      <c r="F237" s="10">
        <v>22</v>
      </c>
      <c r="G237" s="10"/>
    </row>
    <row r="238" spans="1:8">
      <c r="A238" s="7"/>
      <c r="B238" s="14" t="s">
        <v>892</v>
      </c>
      <c r="C238" s="6"/>
      <c r="D238" s="6"/>
      <c r="E238" s="10"/>
      <c r="F238" s="10">
        <v>2</v>
      </c>
      <c r="G238" s="10"/>
    </row>
    <row r="239" spans="1:8" ht="75">
      <c r="A239" s="7"/>
      <c r="B239" s="14" t="s">
        <v>265</v>
      </c>
      <c r="C239" s="6" t="s">
        <v>266</v>
      </c>
      <c r="D239" s="6" t="s">
        <v>850</v>
      </c>
      <c r="E239" s="10"/>
      <c r="F239" s="10"/>
      <c r="G239" s="10"/>
    </row>
    <row r="240" spans="1:8">
      <c r="A240" s="7"/>
      <c r="B240" s="14" t="s">
        <v>891</v>
      </c>
      <c r="C240" s="6"/>
      <c r="D240" s="6"/>
      <c r="E240" s="10"/>
      <c r="F240" s="10">
        <v>24</v>
      </c>
      <c r="G240" s="10"/>
    </row>
    <row r="241" spans="1:8">
      <c r="A241" s="7"/>
      <c r="B241" s="14" t="s">
        <v>892</v>
      </c>
      <c r="C241" s="6"/>
      <c r="D241" s="6"/>
      <c r="E241" s="10"/>
      <c r="F241" s="10">
        <v>2</v>
      </c>
      <c r="G241" s="10"/>
    </row>
    <row r="242" spans="1:8" ht="120">
      <c r="A242" s="37" t="s">
        <v>855</v>
      </c>
      <c r="B242" s="38" t="s">
        <v>267</v>
      </c>
      <c r="C242" s="37"/>
      <c r="D242" s="39"/>
      <c r="E242" s="44"/>
      <c r="F242" s="44"/>
      <c r="G242" s="44"/>
    </row>
    <row r="243" spans="1:8" ht="60">
      <c r="A243" s="39"/>
      <c r="B243" s="38" t="s">
        <v>268</v>
      </c>
      <c r="C243" s="37"/>
      <c r="D243" s="37" t="s">
        <v>849</v>
      </c>
      <c r="E243" s="40">
        <v>17.489999999999998</v>
      </c>
      <c r="F243" s="40" t="e">
        <f>(F244+F245+F246)/(F247+F248+F249+F250+F251+F252+F253+F254)</f>
        <v>#DIV/0!</v>
      </c>
      <c r="G243" s="40" t="e">
        <f>(G244+G245+G246)/(G247+G248+G249+G250+G251+G252+G253+G254)</f>
        <v>#DIV/0!</v>
      </c>
      <c r="H243" s="3" t="s">
        <v>91</v>
      </c>
    </row>
    <row r="244" spans="1:8" ht="45">
      <c r="A244" s="270"/>
      <c r="B244" s="270" t="s">
        <v>269</v>
      </c>
      <c r="C244" s="6" t="s">
        <v>270</v>
      </c>
      <c r="D244" s="6" t="s">
        <v>849</v>
      </c>
      <c r="E244" s="10"/>
      <c r="F244" s="10">
        <v>0</v>
      </c>
      <c r="G244" s="10"/>
      <c r="H244" s="18"/>
    </row>
    <row r="245" spans="1:8" ht="45">
      <c r="A245" s="272"/>
      <c r="B245" s="272"/>
      <c r="C245" s="6" t="s">
        <v>271</v>
      </c>
      <c r="D245" s="6" t="s">
        <v>849</v>
      </c>
      <c r="E245" s="10"/>
      <c r="F245" s="10">
        <v>0</v>
      </c>
      <c r="G245" s="10"/>
      <c r="H245" s="18"/>
    </row>
    <row r="246" spans="1:8" ht="45">
      <c r="A246" s="271"/>
      <c r="B246" s="271"/>
      <c r="C246" s="6" t="s">
        <v>272</v>
      </c>
      <c r="D246" s="6" t="s">
        <v>849</v>
      </c>
      <c r="E246" s="10"/>
      <c r="F246" s="10">
        <v>0</v>
      </c>
      <c r="G246" s="10"/>
    </row>
    <row r="247" spans="1:8" ht="60">
      <c r="A247" s="7"/>
      <c r="B247" s="14" t="s">
        <v>200</v>
      </c>
      <c r="C247" s="6" t="s">
        <v>139</v>
      </c>
      <c r="D247" s="6" t="s">
        <v>747</v>
      </c>
      <c r="E247" s="10"/>
      <c r="F247" s="10">
        <v>0</v>
      </c>
      <c r="G247" s="10"/>
      <c r="H247" s="18"/>
    </row>
    <row r="248" spans="1:8" ht="60">
      <c r="A248" s="7"/>
      <c r="B248" s="14" t="s">
        <v>201</v>
      </c>
      <c r="C248" s="6" t="s">
        <v>140</v>
      </c>
      <c r="D248" s="6" t="s">
        <v>747</v>
      </c>
      <c r="E248" s="10"/>
      <c r="F248" s="10">
        <v>0</v>
      </c>
      <c r="G248" s="10"/>
    </row>
    <row r="249" spans="1:8" ht="60">
      <c r="A249" s="7"/>
      <c r="B249" s="14" t="s">
        <v>202</v>
      </c>
      <c r="C249" s="6" t="s">
        <v>203</v>
      </c>
      <c r="D249" s="6" t="s">
        <v>747</v>
      </c>
      <c r="E249" s="10"/>
      <c r="F249" s="10">
        <v>0</v>
      </c>
      <c r="G249" s="10"/>
    </row>
    <row r="250" spans="1:8" ht="60">
      <c r="A250" s="7"/>
      <c r="B250" s="14" t="s">
        <v>204</v>
      </c>
      <c r="C250" s="6" t="s">
        <v>124</v>
      </c>
      <c r="D250" s="6" t="s">
        <v>747</v>
      </c>
      <c r="E250" s="10"/>
      <c r="F250" s="10">
        <v>0</v>
      </c>
      <c r="G250" s="10"/>
    </row>
    <row r="251" spans="1:8" ht="60">
      <c r="A251" s="7"/>
      <c r="B251" s="14" t="s">
        <v>205</v>
      </c>
      <c r="C251" s="6" t="s">
        <v>123</v>
      </c>
      <c r="D251" s="6" t="s">
        <v>747</v>
      </c>
      <c r="E251" s="10"/>
      <c r="F251" s="10">
        <v>0</v>
      </c>
      <c r="G251" s="10"/>
    </row>
    <row r="252" spans="1:8" ht="60">
      <c r="A252" s="7"/>
      <c r="B252" s="14" t="s">
        <v>206</v>
      </c>
      <c r="C252" s="6" t="s">
        <v>125</v>
      </c>
      <c r="D252" s="6" t="s">
        <v>747</v>
      </c>
      <c r="E252" s="10"/>
      <c r="F252" s="10">
        <v>0</v>
      </c>
      <c r="G252" s="10"/>
    </row>
    <row r="253" spans="1:8" ht="60">
      <c r="A253" s="7"/>
      <c r="B253" s="14" t="s">
        <v>207</v>
      </c>
      <c r="C253" s="6" t="s">
        <v>208</v>
      </c>
      <c r="D253" s="6" t="s">
        <v>747</v>
      </c>
      <c r="E253" s="10"/>
      <c r="F253" s="10">
        <v>0</v>
      </c>
      <c r="G253" s="10"/>
    </row>
    <row r="254" spans="1:8" ht="60">
      <c r="A254" s="7"/>
      <c r="B254" s="14" t="s">
        <v>209</v>
      </c>
      <c r="C254" s="6" t="s">
        <v>210</v>
      </c>
      <c r="D254" s="6" t="s">
        <v>747</v>
      </c>
      <c r="E254" s="10"/>
      <c r="F254" s="10">
        <v>0</v>
      </c>
      <c r="G254" s="10"/>
    </row>
    <row r="255" spans="1:8" ht="30">
      <c r="A255" s="39"/>
      <c r="B255" s="38" t="s">
        <v>273</v>
      </c>
      <c r="C255" s="37"/>
      <c r="D255" s="37" t="s">
        <v>849</v>
      </c>
      <c r="E255" s="40">
        <v>24.07</v>
      </c>
      <c r="F255" s="40">
        <v>26.16</v>
      </c>
      <c r="G255" s="40"/>
      <c r="H255" s="3" t="s">
        <v>22</v>
      </c>
    </row>
    <row r="256" spans="1:8" ht="45">
      <c r="A256" s="270"/>
      <c r="B256" s="270" t="s">
        <v>274</v>
      </c>
      <c r="C256" s="6" t="s">
        <v>275</v>
      </c>
      <c r="D256" s="6" t="s">
        <v>849</v>
      </c>
      <c r="E256" s="10"/>
      <c r="F256" s="10"/>
      <c r="G256" s="10"/>
      <c r="H256" s="18"/>
    </row>
    <row r="257" spans="1:8" ht="30">
      <c r="A257" s="272"/>
      <c r="B257" s="272"/>
      <c r="C257" s="6" t="s">
        <v>277</v>
      </c>
      <c r="D257" s="6" t="s">
        <v>849</v>
      </c>
      <c r="E257" s="10"/>
      <c r="F257" s="10"/>
      <c r="G257" s="10"/>
    </row>
    <row r="258" spans="1:8" ht="30">
      <c r="A258" s="272"/>
      <c r="B258" s="272"/>
      <c r="C258" s="6" t="s">
        <v>276</v>
      </c>
      <c r="D258" s="6" t="s">
        <v>849</v>
      </c>
      <c r="E258" s="10"/>
      <c r="F258" s="10"/>
      <c r="G258" s="10"/>
    </row>
    <row r="259" spans="1:8" ht="75">
      <c r="A259" s="7"/>
      <c r="B259" s="14" t="s">
        <v>278</v>
      </c>
      <c r="C259" s="6" t="s">
        <v>260</v>
      </c>
      <c r="D259" s="6" t="s">
        <v>747</v>
      </c>
      <c r="E259" s="10"/>
      <c r="F259" s="10"/>
      <c r="G259" s="10"/>
    </row>
    <row r="260" spans="1:8" ht="30">
      <c r="A260" s="42" t="s">
        <v>279</v>
      </c>
      <c r="B260" s="43" t="s">
        <v>280</v>
      </c>
      <c r="C260" s="39"/>
      <c r="D260" s="39"/>
      <c r="E260" s="39"/>
      <c r="F260" s="39"/>
      <c r="G260" s="39"/>
    </row>
    <row r="261" spans="1:8" ht="75">
      <c r="A261" s="37" t="s">
        <v>282</v>
      </c>
      <c r="B261" s="38" t="s">
        <v>281</v>
      </c>
      <c r="C261" s="39"/>
      <c r="D261" s="37"/>
      <c r="E261" s="45"/>
      <c r="F261" s="45"/>
      <c r="G261" s="45"/>
      <c r="H261" s="3" t="s">
        <v>91</v>
      </c>
    </row>
    <row r="262" spans="1:8">
      <c r="A262" s="48"/>
      <c r="B262" s="41" t="s">
        <v>891</v>
      </c>
      <c r="C262" s="39"/>
      <c r="D262" s="37" t="s">
        <v>8</v>
      </c>
      <c r="E262" s="40">
        <v>50</v>
      </c>
      <c r="F262" s="40">
        <v>53.57</v>
      </c>
      <c r="G262" s="40"/>
      <c r="H262" s="3"/>
    </row>
    <row r="263" spans="1:8">
      <c r="A263" s="48"/>
      <c r="B263" s="41" t="s">
        <v>892</v>
      </c>
      <c r="C263" s="39"/>
      <c r="D263" s="37" t="s">
        <v>8</v>
      </c>
      <c r="E263" s="40">
        <v>100</v>
      </c>
      <c r="F263" s="40">
        <v>100</v>
      </c>
      <c r="G263" s="40"/>
      <c r="H263" s="3"/>
    </row>
    <row r="264" spans="1:8" ht="61.5" customHeight="1">
      <c r="A264" s="270"/>
      <c r="B264" s="270" t="s">
        <v>283</v>
      </c>
      <c r="C264" s="6" t="s">
        <v>284</v>
      </c>
      <c r="D264" s="6" t="s">
        <v>850</v>
      </c>
      <c r="E264" s="10"/>
      <c r="F264" s="10"/>
      <c r="G264" s="10"/>
      <c r="H264" s="18"/>
    </row>
    <row r="265" spans="1:8" ht="61.5" customHeight="1">
      <c r="A265" s="271"/>
      <c r="B265" s="271"/>
      <c r="C265" s="6" t="s">
        <v>890</v>
      </c>
      <c r="D265" s="6" t="s">
        <v>850</v>
      </c>
      <c r="E265" s="10"/>
      <c r="F265" s="10"/>
      <c r="G265" s="10"/>
    </row>
    <row r="266" spans="1:8" ht="30">
      <c r="A266" s="270"/>
      <c r="B266" s="270" t="s">
        <v>285</v>
      </c>
      <c r="C266" s="6" t="s">
        <v>286</v>
      </c>
      <c r="D266" s="6" t="s">
        <v>850</v>
      </c>
      <c r="E266" s="10"/>
      <c r="F266" s="10"/>
      <c r="G266" s="10"/>
      <c r="H266" s="18"/>
    </row>
    <row r="267" spans="1:8" ht="30">
      <c r="A267" s="271"/>
      <c r="B267" s="271"/>
      <c r="C267" s="6" t="s">
        <v>287</v>
      </c>
      <c r="D267" s="6" t="s">
        <v>850</v>
      </c>
      <c r="E267" s="10"/>
      <c r="F267" s="10"/>
      <c r="G267" s="10"/>
    </row>
    <row r="268" spans="1:8" ht="45">
      <c r="A268" s="37" t="s">
        <v>288</v>
      </c>
      <c r="B268" s="38" t="s">
        <v>289</v>
      </c>
      <c r="C268" s="39"/>
      <c r="D268" s="37"/>
      <c r="E268" s="45"/>
      <c r="F268" s="45"/>
      <c r="G268" s="45"/>
      <c r="H268" s="3"/>
    </row>
    <row r="269" spans="1:8" ht="60">
      <c r="A269" s="37"/>
      <c r="B269" s="38" t="s">
        <v>290</v>
      </c>
      <c r="C269" s="39"/>
      <c r="D269" s="37" t="s">
        <v>8</v>
      </c>
      <c r="E269" s="40">
        <v>1.27</v>
      </c>
      <c r="F269" s="40">
        <v>1.86</v>
      </c>
      <c r="G269" s="40"/>
      <c r="H269" s="3" t="s">
        <v>91</v>
      </c>
    </row>
    <row r="270" spans="1:8" ht="30">
      <c r="A270" s="270"/>
      <c r="B270" s="270" t="s">
        <v>291</v>
      </c>
      <c r="C270" s="6" t="s">
        <v>292</v>
      </c>
      <c r="D270" s="6" t="s">
        <v>747</v>
      </c>
      <c r="E270" s="10"/>
      <c r="F270" s="10"/>
      <c r="G270" s="10"/>
      <c r="H270" s="3"/>
    </row>
    <row r="271" spans="1:8" ht="30">
      <c r="A271" s="272"/>
      <c r="B271" s="272"/>
      <c r="C271" s="6" t="s">
        <v>293</v>
      </c>
      <c r="D271" s="6" t="s">
        <v>747</v>
      </c>
      <c r="E271" s="10"/>
      <c r="F271" s="10"/>
      <c r="G271" s="10"/>
      <c r="H271" s="3"/>
    </row>
    <row r="272" spans="1:8" ht="45">
      <c r="A272" s="272"/>
      <c r="B272" s="272"/>
      <c r="C272" s="6" t="s">
        <v>294</v>
      </c>
      <c r="D272" s="6" t="s">
        <v>747</v>
      </c>
      <c r="E272" s="10"/>
      <c r="F272" s="10"/>
      <c r="G272" s="10"/>
      <c r="H272" s="3"/>
    </row>
    <row r="273" spans="1:8" ht="45">
      <c r="A273" s="271"/>
      <c r="B273" s="271"/>
      <c r="C273" s="6" t="s">
        <v>295</v>
      </c>
      <c r="D273" s="6" t="s">
        <v>747</v>
      </c>
      <c r="E273" s="10"/>
      <c r="F273" s="10"/>
      <c r="G273" s="10"/>
      <c r="H273" s="3"/>
    </row>
    <row r="274" spans="1:8" ht="45">
      <c r="A274" s="270"/>
      <c r="B274" s="270" t="s">
        <v>99</v>
      </c>
      <c r="C274" s="6" t="s">
        <v>100</v>
      </c>
      <c r="D274" s="6" t="s">
        <v>747</v>
      </c>
      <c r="E274" s="10"/>
      <c r="F274" s="10"/>
      <c r="G274" s="10"/>
      <c r="H274" s="3"/>
    </row>
    <row r="275" spans="1:8" ht="30">
      <c r="A275" s="271"/>
      <c r="B275" s="271"/>
      <c r="C275" s="6" t="s">
        <v>101</v>
      </c>
      <c r="D275" s="6" t="s">
        <v>747</v>
      </c>
      <c r="E275" s="10"/>
      <c r="F275" s="10"/>
      <c r="G275" s="10"/>
      <c r="H275" s="3"/>
    </row>
    <row r="276" spans="1:8">
      <c r="A276" s="61"/>
      <c r="B276" s="41" t="s">
        <v>854</v>
      </c>
      <c r="C276" s="37"/>
      <c r="D276" s="37" t="s">
        <v>8</v>
      </c>
      <c r="E276" s="45" t="s">
        <v>980</v>
      </c>
      <c r="F276" s="40">
        <v>0.69</v>
      </c>
      <c r="G276" s="40"/>
      <c r="H276" s="3"/>
    </row>
    <row r="277" spans="1:8" ht="45">
      <c r="A277" s="37" t="s">
        <v>303</v>
      </c>
      <c r="B277" s="38" t="s">
        <v>296</v>
      </c>
      <c r="C277" s="37"/>
      <c r="D277" s="37"/>
      <c r="E277" s="44"/>
      <c r="F277" s="44"/>
      <c r="G277" s="44"/>
      <c r="H277" s="3"/>
    </row>
    <row r="278" spans="1:8" ht="60">
      <c r="A278" s="61"/>
      <c r="B278" s="38" t="s">
        <v>290</v>
      </c>
      <c r="C278" s="37"/>
      <c r="D278" s="37" t="s">
        <v>8</v>
      </c>
      <c r="E278" s="40">
        <v>0.94</v>
      </c>
      <c r="F278" s="40">
        <v>0.93</v>
      </c>
      <c r="G278" s="40"/>
      <c r="H278" s="3" t="s">
        <v>91</v>
      </c>
    </row>
    <row r="279" spans="1:8" ht="60" customHeight="1">
      <c r="A279" s="270"/>
      <c r="B279" s="270" t="s">
        <v>298</v>
      </c>
      <c r="C279" s="6" t="s">
        <v>299</v>
      </c>
      <c r="D279" s="6" t="s">
        <v>747</v>
      </c>
      <c r="E279" s="10"/>
      <c r="F279" s="10"/>
      <c r="G279" s="10"/>
      <c r="H279" s="3"/>
    </row>
    <row r="280" spans="1:8" ht="30">
      <c r="A280" s="272"/>
      <c r="B280" s="272"/>
      <c r="C280" s="6" t="s">
        <v>300</v>
      </c>
      <c r="D280" s="6" t="s">
        <v>747</v>
      </c>
      <c r="E280" s="10"/>
      <c r="F280" s="10"/>
      <c r="G280" s="10"/>
      <c r="H280" s="3"/>
    </row>
    <row r="281" spans="1:8" ht="45">
      <c r="A281" s="272"/>
      <c r="B281" s="272"/>
      <c r="C281" s="6" t="s">
        <v>301</v>
      </c>
      <c r="D281" s="6" t="s">
        <v>747</v>
      </c>
      <c r="E281" s="10"/>
      <c r="F281" s="10"/>
      <c r="G281" s="10"/>
      <c r="H281" s="3"/>
    </row>
    <row r="282" spans="1:8" ht="45">
      <c r="A282" s="271"/>
      <c r="B282" s="271"/>
      <c r="C282" s="6" t="s">
        <v>302</v>
      </c>
      <c r="D282" s="6" t="s">
        <v>747</v>
      </c>
      <c r="E282" s="10"/>
      <c r="F282" s="10"/>
      <c r="G282" s="10"/>
      <c r="H282" s="3"/>
    </row>
    <row r="283" spans="1:8" ht="45">
      <c r="A283" s="270"/>
      <c r="B283" s="270" t="s">
        <v>99</v>
      </c>
      <c r="C283" s="6" t="s">
        <v>100</v>
      </c>
      <c r="D283" s="6" t="s">
        <v>747</v>
      </c>
      <c r="E283" s="10"/>
      <c r="F283" s="10"/>
      <c r="G283" s="10"/>
      <c r="H283" s="3"/>
    </row>
    <row r="284" spans="1:8" ht="30">
      <c r="A284" s="271"/>
      <c r="B284" s="271"/>
      <c r="C284" s="6" t="s">
        <v>101</v>
      </c>
      <c r="D284" s="6" t="s">
        <v>747</v>
      </c>
      <c r="E284" s="10"/>
      <c r="F284" s="10"/>
      <c r="G284" s="10"/>
      <c r="H284" s="3"/>
    </row>
    <row r="285" spans="1:8" ht="30">
      <c r="A285" s="61"/>
      <c r="B285" s="38" t="s">
        <v>297</v>
      </c>
      <c r="C285" s="37"/>
      <c r="D285" s="37" t="s">
        <v>8</v>
      </c>
      <c r="E285" s="40">
        <v>0.39</v>
      </c>
      <c r="F285" s="40">
        <v>0.62</v>
      </c>
      <c r="G285" s="40"/>
      <c r="H285" s="3" t="s">
        <v>14</v>
      </c>
    </row>
    <row r="286" spans="1:8" ht="60">
      <c r="A286" s="270"/>
      <c r="B286" s="270" t="s">
        <v>304</v>
      </c>
      <c r="C286" s="6" t="s">
        <v>305</v>
      </c>
      <c r="D286" s="6" t="s">
        <v>747</v>
      </c>
      <c r="E286" s="10"/>
      <c r="F286" s="10"/>
      <c r="G286" s="10"/>
      <c r="H286" s="3"/>
    </row>
    <row r="287" spans="1:8" ht="60">
      <c r="A287" s="271"/>
      <c r="B287" s="271"/>
      <c r="C287" s="6" t="s">
        <v>306</v>
      </c>
      <c r="D287" s="6" t="s">
        <v>747</v>
      </c>
      <c r="E287" s="10"/>
      <c r="F287" s="10"/>
      <c r="G287" s="10"/>
      <c r="H287" s="3"/>
    </row>
    <row r="288" spans="1:8" ht="60">
      <c r="A288" s="16"/>
      <c r="B288" s="14" t="s">
        <v>105</v>
      </c>
      <c r="C288" s="6" t="s">
        <v>106</v>
      </c>
      <c r="D288" s="6" t="s">
        <v>747</v>
      </c>
      <c r="E288" s="10"/>
      <c r="F288" s="10"/>
      <c r="G288" s="10"/>
      <c r="H288" s="3"/>
    </row>
    <row r="289" spans="1:8" ht="45">
      <c r="A289" s="82" t="s">
        <v>1006</v>
      </c>
      <c r="B289" s="77" t="s">
        <v>1007</v>
      </c>
      <c r="C289" s="82"/>
      <c r="D289" s="82"/>
      <c r="E289" s="106"/>
      <c r="F289" s="106"/>
      <c r="G289" s="106"/>
      <c r="H289" s="3"/>
    </row>
    <row r="290" spans="1:8">
      <c r="A290" s="107"/>
      <c r="B290" s="77" t="s">
        <v>1008</v>
      </c>
      <c r="C290" s="82"/>
      <c r="D290" s="82" t="s">
        <v>747</v>
      </c>
      <c r="E290" s="102"/>
      <c r="F290" s="102"/>
      <c r="G290" s="102"/>
      <c r="H290" s="3"/>
    </row>
    <row r="291" spans="1:8">
      <c r="A291" s="107"/>
      <c r="B291" s="77" t="s">
        <v>1009</v>
      </c>
      <c r="C291" s="82"/>
      <c r="D291" s="82" t="s">
        <v>747</v>
      </c>
      <c r="E291" s="102"/>
      <c r="F291" s="102"/>
      <c r="G291" s="102"/>
      <c r="H291" s="3"/>
    </row>
    <row r="292" spans="1:8">
      <c r="A292" s="107"/>
      <c r="B292" s="77" t="s">
        <v>1010</v>
      </c>
      <c r="C292" s="82"/>
      <c r="D292" s="82" t="s">
        <v>747</v>
      </c>
      <c r="E292" s="102"/>
      <c r="F292" s="102"/>
      <c r="G292" s="102"/>
      <c r="H292" s="3"/>
    </row>
    <row r="293" spans="1:8" ht="90">
      <c r="A293" s="82" t="s">
        <v>1011</v>
      </c>
      <c r="B293" s="77" t="s">
        <v>1012</v>
      </c>
      <c r="C293" s="82"/>
      <c r="D293" s="82"/>
      <c r="E293" s="102"/>
      <c r="F293" s="102"/>
      <c r="G293" s="102"/>
      <c r="H293" s="3"/>
    </row>
    <row r="294" spans="1:8">
      <c r="A294" s="107"/>
      <c r="B294" s="77" t="s">
        <v>290</v>
      </c>
      <c r="C294" s="82"/>
      <c r="D294" s="82" t="s">
        <v>8</v>
      </c>
      <c r="E294" s="102" t="e">
        <f>E295/E296*100</f>
        <v>#DIV/0!</v>
      </c>
      <c r="F294" s="102" t="e">
        <f>F295/F296*100</f>
        <v>#DIV/0!</v>
      </c>
      <c r="G294" s="102" t="e">
        <f>G295/G296*100</f>
        <v>#DIV/0!</v>
      </c>
      <c r="H294" s="3"/>
    </row>
    <row r="295" spans="1:8" ht="60">
      <c r="A295" s="107"/>
      <c r="B295" s="77" t="s">
        <v>1014</v>
      </c>
      <c r="C295" s="82"/>
      <c r="D295" s="82" t="s">
        <v>747</v>
      </c>
      <c r="E295" s="102"/>
      <c r="F295" s="102"/>
      <c r="G295" s="102"/>
      <c r="H295" s="3"/>
    </row>
    <row r="296" spans="1:8" ht="45">
      <c r="A296" s="107"/>
      <c r="B296" s="77" t="s">
        <v>1013</v>
      </c>
      <c r="C296" s="82"/>
      <c r="D296" s="82" t="s">
        <v>747</v>
      </c>
      <c r="E296" s="102"/>
      <c r="F296" s="102"/>
      <c r="G296" s="102"/>
      <c r="H296" s="3"/>
    </row>
    <row r="297" spans="1:8">
      <c r="A297" s="107"/>
      <c r="B297" s="77" t="s">
        <v>854</v>
      </c>
      <c r="C297" s="82"/>
      <c r="D297" s="82" t="s">
        <v>8</v>
      </c>
      <c r="E297" s="102" t="e">
        <f>E298/E299*100</f>
        <v>#DIV/0!</v>
      </c>
      <c r="F297" s="102" t="e">
        <f>F298/F299*100</f>
        <v>#DIV/0!</v>
      </c>
      <c r="G297" s="102" t="e">
        <f>G298/G299*100</f>
        <v>#DIV/0!</v>
      </c>
      <c r="H297" s="3"/>
    </row>
    <row r="298" spans="1:8" ht="45">
      <c r="A298" s="107"/>
      <c r="B298" s="77" t="s">
        <v>1015</v>
      </c>
      <c r="C298" s="82"/>
      <c r="D298" s="82" t="s">
        <v>747</v>
      </c>
      <c r="E298" s="102"/>
      <c r="F298" s="102"/>
      <c r="G298" s="102"/>
      <c r="H298" s="3"/>
    </row>
    <row r="299" spans="1:8" ht="45">
      <c r="A299" s="107"/>
      <c r="B299" s="77" t="s">
        <v>1016</v>
      </c>
      <c r="C299" s="82"/>
      <c r="D299" s="82" t="s">
        <v>747</v>
      </c>
      <c r="E299" s="102"/>
      <c r="F299" s="102"/>
      <c r="G299" s="102"/>
      <c r="H299" s="3"/>
    </row>
    <row r="300" spans="1:8" ht="45">
      <c r="A300" s="42" t="s">
        <v>307</v>
      </c>
      <c r="B300" s="43" t="s">
        <v>308</v>
      </c>
      <c r="C300" s="39"/>
      <c r="D300" s="39"/>
      <c r="E300" s="39"/>
      <c r="F300" s="39"/>
      <c r="G300" s="39"/>
    </row>
    <row r="301" spans="1:8" ht="60">
      <c r="A301" s="37" t="s">
        <v>310</v>
      </c>
      <c r="B301" s="38" t="s">
        <v>309</v>
      </c>
      <c r="C301" s="37"/>
      <c r="D301" s="37"/>
      <c r="E301" s="45"/>
      <c r="F301" s="45"/>
      <c r="G301" s="45"/>
      <c r="H301" s="3" t="s">
        <v>91</v>
      </c>
    </row>
    <row r="302" spans="1:8">
      <c r="A302" s="37"/>
      <c r="B302" s="41" t="s">
        <v>891</v>
      </c>
      <c r="C302" s="37"/>
      <c r="D302" s="37" t="s">
        <v>8</v>
      </c>
      <c r="E302" s="40">
        <v>51.55</v>
      </c>
      <c r="F302" s="40">
        <v>53.15</v>
      </c>
      <c r="G302" s="40"/>
      <c r="H302" s="3"/>
    </row>
    <row r="303" spans="1:8">
      <c r="A303" s="37"/>
      <c r="B303" s="41" t="s">
        <v>892</v>
      </c>
      <c r="C303" s="37"/>
      <c r="D303" s="37" t="s">
        <v>8</v>
      </c>
      <c r="E303" s="40">
        <v>0</v>
      </c>
      <c r="F303" s="40">
        <v>0</v>
      </c>
      <c r="G303" s="40"/>
      <c r="H303" s="3"/>
    </row>
    <row r="304" spans="1:8" ht="60">
      <c r="A304" s="7"/>
      <c r="B304" s="14" t="s">
        <v>311</v>
      </c>
      <c r="C304" s="6" t="s">
        <v>312</v>
      </c>
      <c r="D304" s="6" t="s">
        <v>747</v>
      </c>
      <c r="E304" s="10"/>
      <c r="F304" s="10"/>
      <c r="G304" s="10"/>
    </row>
    <row r="305" spans="1:8">
      <c r="A305" s="7"/>
      <c r="B305" s="14" t="s">
        <v>891</v>
      </c>
      <c r="C305" s="6"/>
      <c r="D305" s="6"/>
      <c r="E305" s="10"/>
      <c r="F305" s="10">
        <v>8761</v>
      </c>
      <c r="G305" s="10"/>
    </row>
    <row r="306" spans="1:8">
      <c r="A306" s="7"/>
      <c r="B306" s="14" t="s">
        <v>892</v>
      </c>
      <c r="C306" s="6"/>
      <c r="D306" s="6"/>
      <c r="E306" s="10"/>
      <c r="F306" s="10"/>
      <c r="G306" s="10"/>
    </row>
    <row r="307" spans="1:8" ht="45">
      <c r="A307" s="7"/>
      <c r="B307" s="14" t="s">
        <v>313</v>
      </c>
      <c r="C307" s="6" t="s">
        <v>314</v>
      </c>
      <c r="D307" s="6" t="s">
        <v>747</v>
      </c>
      <c r="E307" s="10"/>
      <c r="F307" s="10"/>
      <c r="G307" s="10"/>
    </row>
    <row r="308" spans="1:8">
      <c r="A308" s="7"/>
      <c r="B308" s="14" t="s">
        <v>891</v>
      </c>
      <c r="C308" s="6"/>
      <c r="D308" s="6"/>
      <c r="E308" s="10"/>
      <c r="F308" s="10">
        <v>13790</v>
      </c>
      <c r="G308" s="10"/>
    </row>
    <row r="309" spans="1:8">
      <c r="A309" s="7"/>
      <c r="B309" s="14" t="s">
        <v>892</v>
      </c>
      <c r="C309" s="6"/>
      <c r="D309" s="6"/>
      <c r="E309" s="10"/>
      <c r="F309" s="10"/>
      <c r="G309" s="10"/>
    </row>
    <row r="310" spans="1:8" ht="45">
      <c r="A310" s="54" t="s">
        <v>315</v>
      </c>
      <c r="B310" s="55" t="s">
        <v>316</v>
      </c>
      <c r="C310" s="54"/>
      <c r="D310" s="54"/>
      <c r="E310" s="63"/>
      <c r="F310" s="63"/>
      <c r="G310" s="63"/>
      <c r="H310" s="3" t="s">
        <v>36</v>
      </c>
    </row>
    <row r="311" spans="1:8">
      <c r="A311" s="53"/>
      <c r="B311" s="55" t="s">
        <v>290</v>
      </c>
      <c r="C311" s="54"/>
      <c r="D311" s="54" t="s">
        <v>8</v>
      </c>
      <c r="E311" s="46" t="e">
        <f>E312/E313*100</f>
        <v>#DIV/0!</v>
      </c>
      <c r="F311" s="46" t="e">
        <f>F312/F313*100</f>
        <v>#DIV/0!</v>
      </c>
      <c r="G311" s="46" t="e">
        <f>G312/G313*100</f>
        <v>#DIV/0!</v>
      </c>
      <c r="H311" s="3"/>
    </row>
    <row r="312" spans="1:8" ht="60">
      <c r="A312" s="7"/>
      <c r="B312" s="14" t="s">
        <v>317</v>
      </c>
      <c r="C312" s="6" t="s">
        <v>318</v>
      </c>
      <c r="D312" s="6" t="s">
        <v>747</v>
      </c>
      <c r="E312" s="10"/>
      <c r="F312" s="10"/>
      <c r="G312" s="10"/>
      <c r="H312" s="3"/>
    </row>
    <row r="313" spans="1:8" ht="60">
      <c r="A313" s="7"/>
      <c r="B313" s="14" t="s">
        <v>319</v>
      </c>
      <c r="C313" s="6" t="s">
        <v>318</v>
      </c>
      <c r="D313" s="6" t="s">
        <v>747</v>
      </c>
      <c r="E313" s="10"/>
      <c r="F313" s="10"/>
      <c r="G313" s="10"/>
      <c r="H313" s="3"/>
    </row>
    <row r="314" spans="1:8">
      <c r="A314" s="53"/>
      <c r="B314" s="55" t="s">
        <v>297</v>
      </c>
      <c r="C314" s="54"/>
      <c r="D314" s="54" t="s">
        <v>8</v>
      </c>
      <c r="E314" s="46" t="e">
        <f>E315/E316*100</f>
        <v>#DIV/0!</v>
      </c>
      <c r="F314" s="46" t="e">
        <f>F315/F316*100</f>
        <v>#DIV/0!</v>
      </c>
      <c r="G314" s="46" t="e">
        <f>G315/G316*100</f>
        <v>#DIV/0!</v>
      </c>
      <c r="H314" s="3"/>
    </row>
    <row r="315" spans="1:8" ht="60">
      <c r="A315" s="7"/>
      <c r="B315" s="14" t="s">
        <v>320</v>
      </c>
      <c r="C315" s="6" t="s">
        <v>318</v>
      </c>
      <c r="D315" s="6" t="s">
        <v>747</v>
      </c>
      <c r="E315" s="10"/>
      <c r="F315" s="10"/>
      <c r="G315" s="10"/>
      <c r="H315" s="3"/>
    </row>
    <row r="316" spans="1:8" ht="60">
      <c r="A316" s="7"/>
      <c r="B316" s="14" t="s">
        <v>321</v>
      </c>
      <c r="C316" s="6" t="s">
        <v>318</v>
      </c>
      <c r="D316" s="6" t="s">
        <v>747</v>
      </c>
      <c r="E316" s="10"/>
      <c r="F316" s="10"/>
      <c r="G316" s="10"/>
    </row>
    <row r="317" spans="1:8" ht="75">
      <c r="A317" s="82" t="s">
        <v>1017</v>
      </c>
      <c r="B317" s="77" t="s">
        <v>1018</v>
      </c>
      <c r="C317" s="82"/>
      <c r="D317" s="82"/>
      <c r="E317" s="102"/>
      <c r="F317" s="102"/>
      <c r="G317" s="102"/>
    </row>
    <row r="318" spans="1:8">
      <c r="A318" s="82"/>
      <c r="B318" s="77" t="s">
        <v>1019</v>
      </c>
      <c r="C318" s="82"/>
      <c r="D318" s="82" t="s">
        <v>8</v>
      </c>
      <c r="E318" s="102" t="e">
        <f>E319/E320*100</f>
        <v>#DIV/0!</v>
      </c>
      <c r="F318" s="102" t="e">
        <f t="shared" ref="F318:G318" si="3">F319/F320*100</f>
        <v>#DIV/0!</v>
      </c>
      <c r="G318" s="102" t="e">
        <f t="shared" si="3"/>
        <v>#DIV/0!</v>
      </c>
    </row>
    <row r="319" spans="1:8" ht="45">
      <c r="A319" s="82"/>
      <c r="B319" s="77" t="s">
        <v>1020</v>
      </c>
      <c r="C319" s="82"/>
      <c r="D319" s="82" t="s">
        <v>747</v>
      </c>
      <c r="E319" s="102"/>
      <c r="F319" s="102"/>
      <c r="G319" s="102"/>
    </row>
    <row r="320" spans="1:8" ht="45">
      <c r="A320" s="82"/>
      <c r="B320" s="77" t="s">
        <v>1021</v>
      </c>
      <c r="C320" s="82"/>
      <c r="D320" s="82" t="s">
        <v>747</v>
      </c>
      <c r="E320" s="102"/>
      <c r="F320" s="102"/>
      <c r="G320" s="102"/>
    </row>
    <row r="321" spans="1:8">
      <c r="A321" s="82"/>
      <c r="B321" s="77" t="s">
        <v>1022</v>
      </c>
      <c r="C321" s="82"/>
      <c r="D321" s="82" t="s">
        <v>8</v>
      </c>
      <c r="E321" s="102" t="e">
        <f>E322/E323*100</f>
        <v>#DIV/0!</v>
      </c>
      <c r="F321" s="102" t="e">
        <f t="shared" ref="F321" si="4">F322/F323*100</f>
        <v>#DIV/0!</v>
      </c>
      <c r="G321" s="102" t="e">
        <f t="shared" ref="G321" si="5">G322/G323*100</f>
        <v>#DIV/0!</v>
      </c>
    </row>
    <row r="322" spans="1:8" ht="45">
      <c r="A322" s="82"/>
      <c r="B322" s="77" t="s">
        <v>1023</v>
      </c>
      <c r="C322" s="82"/>
      <c r="D322" s="82" t="s">
        <v>747</v>
      </c>
      <c r="E322" s="102"/>
      <c r="F322" s="102"/>
      <c r="G322" s="102"/>
    </row>
    <row r="323" spans="1:8" ht="30">
      <c r="A323" s="82"/>
      <c r="B323" s="77" t="s">
        <v>1024</v>
      </c>
      <c r="C323" s="82"/>
      <c r="D323" s="82" t="s">
        <v>747</v>
      </c>
      <c r="E323" s="102"/>
      <c r="F323" s="102"/>
      <c r="G323" s="102"/>
    </row>
    <row r="324" spans="1:8" ht="60">
      <c r="A324" s="42" t="s">
        <v>322</v>
      </c>
      <c r="B324" s="43" t="s">
        <v>323</v>
      </c>
      <c r="C324" s="39"/>
      <c r="D324" s="39"/>
      <c r="E324" s="39"/>
      <c r="F324" s="39"/>
      <c r="G324" s="39"/>
    </row>
    <row r="325" spans="1:8" ht="60">
      <c r="A325" s="69" t="s">
        <v>324</v>
      </c>
      <c r="B325" s="95" t="s">
        <v>856</v>
      </c>
      <c r="C325" s="96"/>
      <c r="D325" s="69"/>
      <c r="E325" s="46"/>
      <c r="F325" s="46"/>
      <c r="G325" s="46"/>
      <c r="H325" s="3" t="s">
        <v>340</v>
      </c>
    </row>
    <row r="326" spans="1:8">
      <c r="A326" s="54"/>
      <c r="B326" s="95" t="s">
        <v>858</v>
      </c>
      <c r="C326" s="69"/>
      <c r="D326" s="69" t="s">
        <v>8</v>
      </c>
      <c r="E326" s="97" t="e">
        <f>E327/E328*100</f>
        <v>#DIV/0!</v>
      </c>
      <c r="F326" s="97">
        <f>F327/F328*100</f>
        <v>100</v>
      </c>
      <c r="G326" s="97" t="e">
        <f>G327/G328*100</f>
        <v>#DIV/0!</v>
      </c>
      <c r="H326" s="3"/>
    </row>
    <row r="327" spans="1:8" ht="60">
      <c r="A327" s="6"/>
      <c r="B327" s="14" t="s">
        <v>325</v>
      </c>
      <c r="C327" s="6" t="s">
        <v>326</v>
      </c>
      <c r="D327" s="11" t="s">
        <v>850</v>
      </c>
      <c r="E327" s="10"/>
      <c r="F327" s="10">
        <v>8</v>
      </c>
      <c r="G327" s="10"/>
      <c r="H327" s="3"/>
    </row>
    <row r="328" spans="1:8" ht="75">
      <c r="A328" s="7"/>
      <c r="B328" s="14" t="s">
        <v>327</v>
      </c>
      <c r="C328" s="6" t="s">
        <v>328</v>
      </c>
      <c r="D328" s="11" t="s">
        <v>850</v>
      </c>
      <c r="E328" s="10"/>
      <c r="F328" s="10">
        <v>8</v>
      </c>
      <c r="G328" s="10"/>
    </row>
    <row r="329" spans="1:8" ht="45">
      <c r="A329" s="39"/>
      <c r="B329" s="38" t="s">
        <v>330</v>
      </c>
      <c r="C329" s="37"/>
      <c r="D329" s="37" t="s">
        <v>8</v>
      </c>
      <c r="E329" s="45" t="e">
        <f>E330/E331*100</f>
        <v>#DIV/0!</v>
      </c>
      <c r="F329" s="45" t="e">
        <f>F330/F331*100</f>
        <v>#DIV/0!</v>
      </c>
      <c r="G329" s="45" t="e">
        <f>G330/G331*100</f>
        <v>#DIV/0!</v>
      </c>
    </row>
    <row r="330" spans="1:8" ht="60">
      <c r="A330" s="7"/>
      <c r="B330" s="14" t="s">
        <v>331</v>
      </c>
      <c r="C330" s="6" t="s">
        <v>326</v>
      </c>
      <c r="D330" s="11" t="s">
        <v>850</v>
      </c>
      <c r="E330" s="10"/>
      <c r="F330" s="10">
        <v>0</v>
      </c>
      <c r="G330" s="10"/>
    </row>
    <row r="331" spans="1:8" ht="60">
      <c r="A331" s="7"/>
      <c r="B331" s="81" t="s">
        <v>332</v>
      </c>
      <c r="C331" s="65" t="s">
        <v>328</v>
      </c>
      <c r="D331" s="67" t="s">
        <v>850</v>
      </c>
      <c r="E331" s="10"/>
      <c r="F331" s="10">
        <v>0</v>
      </c>
      <c r="G331" s="10"/>
    </row>
    <row r="332" spans="1:8">
      <c r="A332" s="53"/>
      <c r="B332" s="95" t="s">
        <v>857</v>
      </c>
      <c r="C332" s="69"/>
      <c r="D332" s="96"/>
      <c r="E332" s="63"/>
      <c r="F332" s="63"/>
      <c r="G332" s="63"/>
    </row>
    <row r="333" spans="1:8">
      <c r="A333" s="53"/>
      <c r="B333" s="85" t="s">
        <v>329</v>
      </c>
      <c r="C333" s="69"/>
      <c r="D333" s="69"/>
      <c r="E333" s="46"/>
      <c r="F333" s="46"/>
      <c r="G333" s="46"/>
    </row>
    <row r="334" spans="1:8">
      <c r="A334" s="53"/>
      <c r="B334" s="38" t="s">
        <v>891</v>
      </c>
      <c r="C334" s="54"/>
      <c r="D334" s="69" t="s">
        <v>8</v>
      </c>
      <c r="E334" s="97" t="e">
        <f t="shared" ref="E334:E335" si="6">E337/E340*100</f>
        <v>#DIV/0!</v>
      </c>
      <c r="F334" s="68">
        <v>117.14</v>
      </c>
      <c r="G334" s="68" t="e">
        <f t="shared" ref="F334:G335" si="7">G337/G340*100</f>
        <v>#DIV/0!</v>
      </c>
    </row>
    <row r="335" spans="1:8">
      <c r="A335" s="53"/>
      <c r="B335" s="38" t="s">
        <v>892</v>
      </c>
      <c r="C335" s="54"/>
      <c r="D335" s="69" t="s">
        <v>8</v>
      </c>
      <c r="E335" s="97" t="e">
        <f t="shared" si="6"/>
        <v>#DIV/0!</v>
      </c>
      <c r="F335" s="68">
        <f t="shared" si="7"/>
        <v>100</v>
      </c>
      <c r="G335" s="68" t="e">
        <f t="shared" si="7"/>
        <v>#DIV/0!</v>
      </c>
    </row>
    <row r="336" spans="1:8" ht="60">
      <c r="A336" s="7"/>
      <c r="B336" s="14" t="s">
        <v>333</v>
      </c>
      <c r="C336" s="6" t="s">
        <v>334</v>
      </c>
      <c r="D336" s="11" t="s">
        <v>850</v>
      </c>
      <c r="E336" s="10"/>
      <c r="F336" s="10"/>
      <c r="G336" s="10"/>
    </row>
    <row r="337" spans="1:8">
      <c r="A337" s="7"/>
      <c r="B337" s="14" t="s">
        <v>891</v>
      </c>
      <c r="C337" s="6"/>
      <c r="D337" s="11"/>
      <c r="E337" s="10"/>
      <c r="F337" s="10">
        <v>24</v>
      </c>
      <c r="G337" s="10"/>
    </row>
    <row r="338" spans="1:8">
      <c r="A338" s="7"/>
      <c r="B338" s="14" t="s">
        <v>892</v>
      </c>
      <c r="C338" s="6"/>
      <c r="D338" s="11"/>
      <c r="E338" s="10"/>
      <c r="F338" s="10">
        <v>2</v>
      </c>
      <c r="G338" s="10"/>
    </row>
    <row r="339" spans="1:8" ht="60">
      <c r="A339" s="7"/>
      <c r="B339" s="14" t="s">
        <v>335</v>
      </c>
      <c r="C339" s="6" t="s">
        <v>336</v>
      </c>
      <c r="D339" s="11" t="s">
        <v>850</v>
      </c>
      <c r="E339" s="10"/>
      <c r="F339" s="10"/>
      <c r="G339" s="10"/>
    </row>
    <row r="340" spans="1:8">
      <c r="A340" s="7"/>
      <c r="B340" s="14" t="s">
        <v>891</v>
      </c>
      <c r="C340" s="6"/>
      <c r="D340" s="11"/>
      <c r="E340" s="10"/>
      <c r="F340" s="10">
        <v>21</v>
      </c>
      <c r="G340" s="10"/>
    </row>
    <row r="341" spans="1:8">
      <c r="A341" s="7"/>
      <c r="B341" s="14" t="s">
        <v>892</v>
      </c>
      <c r="C341" s="6"/>
      <c r="D341" s="11"/>
      <c r="E341" s="10"/>
      <c r="F341" s="10">
        <v>2</v>
      </c>
      <c r="G341" s="10"/>
    </row>
    <row r="342" spans="1:8" ht="45">
      <c r="A342" s="7"/>
      <c r="B342" s="14" t="s">
        <v>337</v>
      </c>
      <c r="C342" s="6"/>
      <c r="D342" s="11" t="s">
        <v>8</v>
      </c>
      <c r="E342" s="8"/>
      <c r="F342" s="8"/>
      <c r="G342" s="8"/>
    </row>
    <row r="343" spans="1:8">
      <c r="A343" s="39"/>
      <c r="B343" s="38" t="s">
        <v>891</v>
      </c>
      <c r="C343" s="37"/>
      <c r="D343" s="37"/>
      <c r="E343" s="45" t="e">
        <f t="shared" ref="E343:G344" si="8">E346/E349*100</f>
        <v>#DIV/0!</v>
      </c>
      <c r="F343" s="45">
        <f t="shared" si="8"/>
        <v>100</v>
      </c>
      <c r="G343" s="45" t="e">
        <f t="shared" si="8"/>
        <v>#DIV/0!</v>
      </c>
    </row>
    <row r="344" spans="1:8">
      <c r="A344" s="39"/>
      <c r="B344" s="38" t="s">
        <v>892</v>
      </c>
      <c r="C344" s="37"/>
      <c r="D344" s="37"/>
      <c r="E344" s="45" t="e">
        <f t="shared" si="8"/>
        <v>#DIV/0!</v>
      </c>
      <c r="F344" s="45" t="e">
        <f t="shared" si="8"/>
        <v>#DIV/0!</v>
      </c>
      <c r="G344" s="45" t="e">
        <f t="shared" si="8"/>
        <v>#DIV/0!</v>
      </c>
    </row>
    <row r="345" spans="1:8" ht="60">
      <c r="A345" s="7"/>
      <c r="B345" s="14" t="s">
        <v>338</v>
      </c>
      <c r="C345" s="6" t="s">
        <v>334</v>
      </c>
      <c r="D345" s="11" t="s">
        <v>850</v>
      </c>
      <c r="E345" s="10"/>
      <c r="F345" s="10"/>
      <c r="G345" s="10"/>
    </row>
    <row r="346" spans="1:8">
      <c r="A346" s="7"/>
      <c r="B346" s="14" t="s">
        <v>891</v>
      </c>
      <c r="C346" s="6"/>
      <c r="D346" s="11"/>
      <c r="E346" s="10"/>
      <c r="F346" s="10">
        <v>9</v>
      </c>
      <c r="G346" s="10"/>
    </row>
    <row r="347" spans="1:8">
      <c r="A347" s="7"/>
      <c r="B347" s="14" t="s">
        <v>892</v>
      </c>
      <c r="C347" s="6"/>
      <c r="D347" s="11"/>
      <c r="E347" s="10"/>
      <c r="F347" s="10">
        <v>0</v>
      </c>
      <c r="G347" s="10"/>
    </row>
    <row r="348" spans="1:8" ht="60">
      <c r="A348" s="7"/>
      <c r="B348" s="14" t="s">
        <v>339</v>
      </c>
      <c r="C348" s="6" t="s">
        <v>336</v>
      </c>
      <c r="D348" s="11" t="s">
        <v>850</v>
      </c>
      <c r="E348" s="10"/>
      <c r="F348" s="10"/>
      <c r="G348" s="10"/>
    </row>
    <row r="349" spans="1:8">
      <c r="A349" s="7"/>
      <c r="B349" s="14" t="s">
        <v>891</v>
      </c>
      <c r="C349" s="6"/>
      <c r="D349" s="11"/>
      <c r="E349" s="10"/>
      <c r="F349" s="10">
        <v>9</v>
      </c>
      <c r="G349" s="10"/>
    </row>
    <row r="350" spans="1:8">
      <c r="A350" s="7"/>
      <c r="B350" s="14" t="s">
        <v>892</v>
      </c>
      <c r="C350" s="6"/>
      <c r="D350" s="11"/>
      <c r="E350" s="10"/>
      <c r="F350" s="10">
        <v>0</v>
      </c>
      <c r="G350" s="10"/>
    </row>
    <row r="351" spans="1:8" ht="60">
      <c r="A351" s="42" t="s">
        <v>341</v>
      </c>
      <c r="B351" s="43" t="s">
        <v>342</v>
      </c>
      <c r="C351" s="39"/>
      <c r="D351" s="39"/>
      <c r="E351" s="39"/>
      <c r="F351" s="39"/>
      <c r="G351" s="39"/>
    </row>
    <row r="352" spans="1:8" ht="90">
      <c r="A352" s="37" t="s">
        <v>344</v>
      </c>
      <c r="B352" s="38" t="s">
        <v>343</v>
      </c>
      <c r="C352" s="39"/>
      <c r="D352" s="37"/>
      <c r="E352" s="45"/>
      <c r="F352" s="45"/>
      <c r="G352" s="45"/>
      <c r="H352" s="3" t="s">
        <v>358</v>
      </c>
    </row>
    <row r="353" spans="1:7">
      <c r="A353" s="39"/>
      <c r="B353" s="38" t="s">
        <v>329</v>
      </c>
      <c r="C353" s="37"/>
      <c r="D353" s="37"/>
      <c r="E353" s="45"/>
      <c r="F353" s="45"/>
      <c r="G353" s="45"/>
    </row>
    <row r="354" spans="1:7">
      <c r="A354" s="39"/>
      <c r="B354" s="41" t="s">
        <v>891</v>
      </c>
      <c r="C354" s="37"/>
      <c r="D354" s="37" t="s">
        <v>8</v>
      </c>
      <c r="E354" s="40">
        <v>2.4500000000000002</v>
      </c>
      <c r="F354" s="40">
        <f>(F357+F360)/(F363+F366)*100</f>
        <v>8.1110878237116921</v>
      </c>
      <c r="G354" s="40" t="e">
        <f>(G357+G360)/(G363+G366)*100</f>
        <v>#DIV/0!</v>
      </c>
    </row>
    <row r="355" spans="1:7">
      <c r="A355" s="39"/>
      <c r="B355" s="41" t="s">
        <v>892</v>
      </c>
      <c r="C355" s="37"/>
      <c r="D355" s="37" t="s">
        <v>8</v>
      </c>
      <c r="E355" s="40">
        <v>0</v>
      </c>
      <c r="F355" s="40" t="e">
        <f>(F358+F361)/(F364+F367)*100</f>
        <v>#DIV/0!</v>
      </c>
      <c r="G355" s="40" t="e">
        <f>(G358+G361)/(G364+G367)*100</f>
        <v>#DIV/0!</v>
      </c>
    </row>
    <row r="356" spans="1:7" ht="75">
      <c r="A356" s="7"/>
      <c r="B356" s="14" t="s">
        <v>345</v>
      </c>
      <c r="C356" s="6" t="s">
        <v>346</v>
      </c>
      <c r="D356" s="11" t="s">
        <v>851</v>
      </c>
      <c r="E356" s="10"/>
      <c r="F356" s="10"/>
      <c r="G356" s="10"/>
    </row>
    <row r="357" spans="1:7">
      <c r="A357" s="7"/>
      <c r="B357" s="14" t="s">
        <v>891</v>
      </c>
      <c r="C357" s="6"/>
      <c r="D357" s="11"/>
      <c r="E357" s="10"/>
      <c r="F357" s="10">
        <v>0</v>
      </c>
      <c r="G357" s="10"/>
    </row>
    <row r="358" spans="1:7">
      <c r="A358" s="7"/>
      <c r="B358" s="14" t="s">
        <v>892</v>
      </c>
      <c r="C358" s="6"/>
      <c r="D358" s="11"/>
      <c r="E358" s="10"/>
      <c r="F358" s="10">
        <v>0</v>
      </c>
      <c r="G358" s="10"/>
    </row>
    <row r="359" spans="1:7" ht="105">
      <c r="A359" s="7"/>
      <c r="B359" s="14" t="s">
        <v>347</v>
      </c>
      <c r="C359" s="6" t="s">
        <v>348</v>
      </c>
      <c r="D359" s="11" t="s">
        <v>851</v>
      </c>
      <c r="E359" s="10"/>
      <c r="F359" s="10"/>
      <c r="G359" s="10"/>
    </row>
    <row r="360" spans="1:7">
      <c r="A360" s="7"/>
      <c r="B360" s="14" t="s">
        <v>891</v>
      </c>
      <c r="C360" s="6"/>
      <c r="D360" s="11"/>
      <c r="E360" s="10"/>
      <c r="F360" s="8">
        <v>65558.5</v>
      </c>
      <c r="G360" s="8"/>
    </row>
    <row r="361" spans="1:7">
      <c r="A361" s="7"/>
      <c r="B361" s="14" t="s">
        <v>892</v>
      </c>
      <c r="C361" s="6"/>
      <c r="D361" s="11"/>
      <c r="E361" s="10"/>
      <c r="F361" s="10">
        <v>0</v>
      </c>
      <c r="G361" s="10"/>
    </row>
    <row r="362" spans="1:7" ht="60">
      <c r="A362" s="7"/>
      <c r="B362" s="14" t="s">
        <v>350</v>
      </c>
      <c r="C362" s="6" t="s">
        <v>351</v>
      </c>
      <c r="D362" s="11" t="s">
        <v>851</v>
      </c>
      <c r="E362" s="10"/>
      <c r="F362" s="10"/>
      <c r="G362" s="10"/>
    </row>
    <row r="363" spans="1:7">
      <c r="A363" s="7"/>
      <c r="B363" s="14" t="s">
        <v>891</v>
      </c>
      <c r="C363" s="6"/>
      <c r="D363" s="11"/>
      <c r="E363" s="10"/>
      <c r="F363" s="10">
        <v>0</v>
      </c>
      <c r="G363" s="10"/>
    </row>
    <row r="364" spans="1:7">
      <c r="A364" s="7"/>
      <c r="B364" s="14" t="s">
        <v>892</v>
      </c>
      <c r="C364" s="6"/>
      <c r="D364" s="11"/>
      <c r="E364" s="10"/>
      <c r="F364" s="10">
        <v>0</v>
      </c>
      <c r="G364" s="10"/>
    </row>
    <row r="365" spans="1:7" ht="90">
      <c r="A365" s="7"/>
      <c r="B365" s="14" t="s">
        <v>352</v>
      </c>
      <c r="C365" s="6" t="s">
        <v>357</v>
      </c>
      <c r="D365" s="11" t="s">
        <v>851</v>
      </c>
      <c r="E365" s="10"/>
      <c r="F365" s="10"/>
      <c r="G365" s="10"/>
    </row>
    <row r="366" spans="1:7">
      <c r="A366" s="7"/>
      <c r="B366" s="14" t="s">
        <v>891</v>
      </c>
      <c r="C366" s="6"/>
      <c r="D366" s="11"/>
      <c r="E366" s="10"/>
      <c r="F366" s="8">
        <v>808257.8</v>
      </c>
      <c r="G366" s="8"/>
    </row>
    <row r="367" spans="1:7">
      <c r="A367" s="7"/>
      <c r="B367" s="14" t="s">
        <v>892</v>
      </c>
      <c r="C367" s="6"/>
      <c r="D367" s="11"/>
      <c r="E367" s="10"/>
      <c r="F367" s="10">
        <v>0</v>
      </c>
      <c r="G367" s="10"/>
    </row>
    <row r="368" spans="1:7">
      <c r="A368" s="39"/>
      <c r="B368" s="38" t="s">
        <v>349</v>
      </c>
      <c r="C368" s="37"/>
      <c r="D368" s="37"/>
      <c r="E368" s="45"/>
      <c r="F368" s="45"/>
      <c r="G368" s="45"/>
    </row>
    <row r="369" spans="1:8">
      <c r="A369" s="39"/>
      <c r="B369" s="41" t="s">
        <v>891</v>
      </c>
      <c r="C369" s="37"/>
      <c r="D369" s="37" t="s">
        <v>8</v>
      </c>
      <c r="E369" s="40">
        <v>0</v>
      </c>
      <c r="F369" s="40">
        <f>F372/F375*100</f>
        <v>0</v>
      </c>
      <c r="G369" s="40" t="e">
        <f>G372/G375*100</f>
        <v>#DIV/0!</v>
      </c>
    </row>
    <row r="370" spans="1:8">
      <c r="A370" s="39"/>
      <c r="B370" s="41" t="s">
        <v>892</v>
      </c>
      <c r="C370" s="37"/>
      <c r="D370" s="37" t="s">
        <v>8</v>
      </c>
      <c r="E370" s="40">
        <v>0</v>
      </c>
      <c r="F370" s="40">
        <f>F373/F376*100</f>
        <v>100</v>
      </c>
      <c r="G370" s="40" t="e">
        <f>G373/G376*100</f>
        <v>#DIV/0!</v>
      </c>
    </row>
    <row r="371" spans="1:8" ht="90">
      <c r="A371" s="7"/>
      <c r="B371" s="14" t="s">
        <v>354</v>
      </c>
      <c r="C371" s="6" t="s">
        <v>355</v>
      </c>
      <c r="D371" s="11" t="s">
        <v>851</v>
      </c>
      <c r="E371" s="10"/>
      <c r="F371" s="10"/>
      <c r="G371" s="10"/>
    </row>
    <row r="372" spans="1:8">
      <c r="A372" s="7"/>
      <c r="B372" s="14" t="s">
        <v>891</v>
      </c>
      <c r="C372" s="6"/>
      <c r="D372" s="11"/>
      <c r="E372" s="10"/>
      <c r="F372" s="8">
        <v>0</v>
      </c>
      <c r="G372" s="8"/>
    </row>
    <row r="373" spans="1:8">
      <c r="A373" s="7"/>
      <c r="B373" s="14" t="s">
        <v>892</v>
      </c>
      <c r="C373" s="6"/>
      <c r="D373" s="11"/>
      <c r="E373" s="10"/>
      <c r="F373" s="8">
        <v>17223.400000000001</v>
      </c>
      <c r="G373" s="8"/>
    </row>
    <row r="374" spans="1:8" ht="75">
      <c r="A374" s="7"/>
      <c r="B374" s="14" t="s">
        <v>356</v>
      </c>
      <c r="C374" s="6" t="s">
        <v>353</v>
      </c>
      <c r="D374" s="11" t="s">
        <v>851</v>
      </c>
      <c r="E374" s="10"/>
      <c r="F374" s="10"/>
      <c r="G374" s="10"/>
    </row>
    <row r="375" spans="1:8">
      <c r="A375" s="7"/>
      <c r="B375" s="14" t="s">
        <v>891</v>
      </c>
      <c r="C375" s="6"/>
      <c r="D375" s="11"/>
      <c r="E375" s="10"/>
      <c r="F375" s="8">
        <v>1366.1</v>
      </c>
      <c r="G375" s="8"/>
    </row>
    <row r="376" spans="1:8">
      <c r="A376" s="7"/>
      <c r="B376" s="14" t="s">
        <v>892</v>
      </c>
      <c r="C376" s="6"/>
      <c r="D376" s="11"/>
      <c r="E376" s="10"/>
      <c r="F376" s="8">
        <v>17223.400000000001</v>
      </c>
      <c r="G376" s="8"/>
    </row>
    <row r="377" spans="1:8" ht="75">
      <c r="A377" s="37" t="s">
        <v>359</v>
      </c>
      <c r="B377" s="38" t="s">
        <v>360</v>
      </c>
      <c r="C377" s="37"/>
      <c r="D377" s="39"/>
      <c r="E377" s="44"/>
      <c r="F377" s="44"/>
      <c r="G377" s="44"/>
      <c r="H377" s="3" t="s">
        <v>91</v>
      </c>
    </row>
    <row r="378" spans="1:8">
      <c r="A378" s="37"/>
      <c r="B378" s="38" t="s">
        <v>329</v>
      </c>
      <c r="C378" s="37"/>
      <c r="D378" s="37"/>
      <c r="E378" s="45"/>
      <c r="F378" s="45"/>
      <c r="G378" s="45"/>
    </row>
    <row r="379" spans="1:8">
      <c r="A379" s="37"/>
      <c r="B379" s="41" t="s">
        <v>891</v>
      </c>
      <c r="C379" s="37"/>
      <c r="D379" s="37" t="s">
        <v>8</v>
      </c>
      <c r="E379" s="40">
        <v>13</v>
      </c>
      <c r="F379" s="40">
        <f>F382/F385*100</f>
        <v>6.7848083931005734</v>
      </c>
      <c r="G379" s="40" t="e">
        <f>G382/G385*100</f>
        <v>#DIV/0!</v>
      </c>
    </row>
    <row r="380" spans="1:8">
      <c r="A380" s="37"/>
      <c r="B380" s="41" t="s">
        <v>892</v>
      </c>
      <c r="C380" s="37"/>
      <c r="D380" s="37" t="s">
        <v>8</v>
      </c>
      <c r="E380" s="40">
        <v>100</v>
      </c>
      <c r="F380" s="40">
        <f>F383/F386*100</f>
        <v>100</v>
      </c>
      <c r="G380" s="40" t="e">
        <f>G383/G386*100</f>
        <v>#DIV/0!</v>
      </c>
    </row>
    <row r="381" spans="1:8" ht="105">
      <c r="A381" s="6"/>
      <c r="B381" s="14" t="s">
        <v>362</v>
      </c>
      <c r="C381" s="6" t="s">
        <v>363</v>
      </c>
      <c r="D381" s="11" t="s">
        <v>851</v>
      </c>
      <c r="E381" s="10"/>
      <c r="F381" s="10"/>
      <c r="G381" s="10"/>
    </row>
    <row r="382" spans="1:8">
      <c r="A382" s="6"/>
      <c r="B382" s="14" t="s">
        <v>891</v>
      </c>
      <c r="C382" s="6"/>
      <c r="D382" s="11"/>
      <c r="E382" s="10"/>
      <c r="F382" s="8">
        <v>197977.9</v>
      </c>
      <c r="G382" s="8"/>
    </row>
    <row r="383" spans="1:8">
      <c r="A383" s="6"/>
      <c r="B383" s="14" t="s">
        <v>892</v>
      </c>
      <c r="C383" s="6"/>
      <c r="D383" s="11"/>
      <c r="E383" s="10"/>
      <c r="F383" s="10">
        <v>3132</v>
      </c>
      <c r="G383" s="10"/>
    </row>
    <row r="384" spans="1:8" ht="90">
      <c r="A384" s="6"/>
      <c r="B384" s="14" t="s">
        <v>364</v>
      </c>
      <c r="C384" s="6" t="s">
        <v>365</v>
      </c>
      <c r="D384" s="11" t="s">
        <v>851</v>
      </c>
      <c r="E384" s="10"/>
      <c r="F384" s="10"/>
      <c r="G384" s="10"/>
    </row>
    <row r="385" spans="1:8">
      <c r="A385" s="6"/>
      <c r="B385" s="14" t="s">
        <v>891</v>
      </c>
      <c r="C385" s="6"/>
      <c r="D385" s="11"/>
      <c r="E385" s="10"/>
      <c r="F385" s="8">
        <v>2917958.6</v>
      </c>
      <c r="G385" s="8"/>
    </row>
    <row r="386" spans="1:8">
      <c r="A386" s="6"/>
      <c r="B386" s="14" t="s">
        <v>892</v>
      </c>
      <c r="C386" s="6"/>
      <c r="D386" s="11"/>
      <c r="E386" s="10"/>
      <c r="F386" s="10">
        <v>3132</v>
      </c>
      <c r="G386" s="10"/>
    </row>
    <row r="387" spans="1:8">
      <c r="A387" s="39"/>
      <c r="B387" s="38" t="s">
        <v>361</v>
      </c>
      <c r="C387" s="37"/>
      <c r="D387" s="37"/>
      <c r="E387" s="45"/>
      <c r="F387" s="45"/>
      <c r="G387" s="45"/>
    </row>
    <row r="388" spans="1:8">
      <c r="A388" s="39"/>
      <c r="B388" s="41" t="s">
        <v>891</v>
      </c>
      <c r="C388" s="37"/>
      <c r="D388" s="37" t="s">
        <v>8</v>
      </c>
      <c r="E388" s="40">
        <v>0</v>
      </c>
      <c r="F388" s="40">
        <v>0</v>
      </c>
      <c r="G388" s="40">
        <v>0</v>
      </c>
    </row>
    <row r="389" spans="1:8">
      <c r="A389" s="39"/>
      <c r="B389" s="41" t="s">
        <v>892</v>
      </c>
      <c r="C389" s="37"/>
      <c r="D389" s="37" t="s">
        <v>8</v>
      </c>
      <c r="E389" s="40">
        <v>0</v>
      </c>
      <c r="F389" s="40">
        <v>0</v>
      </c>
      <c r="G389" s="40">
        <v>0</v>
      </c>
    </row>
    <row r="390" spans="1:8" ht="90">
      <c r="A390" s="7"/>
      <c r="B390" s="14" t="s">
        <v>366</v>
      </c>
      <c r="C390" s="6" t="s">
        <v>367</v>
      </c>
      <c r="D390" s="11" t="s">
        <v>851</v>
      </c>
      <c r="E390" s="10"/>
      <c r="F390" s="10"/>
      <c r="G390" s="10"/>
    </row>
    <row r="391" spans="1:8">
      <c r="A391" s="7"/>
      <c r="B391" s="14" t="s">
        <v>891</v>
      </c>
      <c r="C391" s="6"/>
      <c r="D391" s="11"/>
      <c r="E391" s="10"/>
      <c r="F391" s="8"/>
      <c r="G391" s="8"/>
    </row>
    <row r="392" spans="1:8">
      <c r="A392" s="7"/>
      <c r="B392" s="14" t="s">
        <v>892</v>
      </c>
      <c r="C392" s="6"/>
      <c r="D392" s="11"/>
      <c r="E392" s="10"/>
      <c r="F392" s="8"/>
      <c r="G392" s="8"/>
    </row>
    <row r="393" spans="1:8" ht="75">
      <c r="A393" s="7"/>
      <c r="B393" s="14" t="s">
        <v>368</v>
      </c>
      <c r="C393" s="6" t="s">
        <v>369</v>
      </c>
      <c r="D393" s="11" t="s">
        <v>851</v>
      </c>
      <c r="E393" s="10"/>
      <c r="F393" s="10"/>
      <c r="G393" s="10"/>
    </row>
    <row r="394" spans="1:8">
      <c r="A394" s="7"/>
      <c r="B394" s="14" t="s">
        <v>891</v>
      </c>
      <c r="C394" s="6"/>
      <c r="D394" s="11"/>
      <c r="E394" s="10"/>
      <c r="F394" s="8"/>
      <c r="G394" s="8"/>
    </row>
    <row r="395" spans="1:8">
      <c r="A395" s="7"/>
      <c r="B395" s="14" t="s">
        <v>892</v>
      </c>
      <c r="C395" s="6"/>
      <c r="D395" s="11"/>
      <c r="E395" s="10"/>
      <c r="F395" s="8"/>
      <c r="G395" s="8"/>
    </row>
    <row r="396" spans="1:8" ht="30">
      <c r="A396" s="37" t="s">
        <v>370</v>
      </c>
      <c r="B396" s="38" t="s">
        <v>859</v>
      </c>
      <c r="C396" s="37"/>
      <c r="D396" s="39"/>
      <c r="E396" s="44"/>
      <c r="F396" s="44"/>
      <c r="G396" s="44"/>
    </row>
    <row r="397" spans="1:8" ht="135">
      <c r="A397" s="39"/>
      <c r="B397" s="38" t="s">
        <v>371</v>
      </c>
      <c r="C397" s="37"/>
      <c r="D397" s="37" t="s">
        <v>851</v>
      </c>
      <c r="E397" s="40">
        <v>188.48</v>
      </c>
      <c r="F397" s="40">
        <f>F398/(F399+F400+F401+F402+F403+F404+F405+F406)</f>
        <v>0</v>
      </c>
      <c r="G397" s="40" t="e">
        <f>G398/(G399+G400+G401+G402+G403+G404+G405+G406)</f>
        <v>#DIV/0!</v>
      </c>
      <c r="H397" s="3" t="s">
        <v>378</v>
      </c>
    </row>
    <row r="398" spans="1:8" ht="60">
      <c r="A398" s="7"/>
      <c r="B398" s="14" t="s">
        <v>372</v>
      </c>
      <c r="C398" s="6" t="s">
        <v>351</v>
      </c>
      <c r="D398" s="11" t="s">
        <v>851</v>
      </c>
      <c r="E398" s="10"/>
      <c r="F398" s="10">
        <v>0</v>
      </c>
      <c r="G398" s="10"/>
    </row>
    <row r="399" spans="1:8" ht="60">
      <c r="A399" s="7"/>
      <c r="B399" s="14" t="s">
        <v>200</v>
      </c>
      <c r="C399" s="6" t="s">
        <v>139</v>
      </c>
      <c r="D399" s="11" t="s">
        <v>747</v>
      </c>
      <c r="E399" s="10"/>
      <c r="F399" s="10">
        <v>6084</v>
      </c>
      <c r="G399" s="10"/>
    </row>
    <row r="400" spans="1:8" ht="60">
      <c r="A400" s="7"/>
      <c r="B400" s="14" t="s">
        <v>201</v>
      </c>
      <c r="C400" s="6" t="s">
        <v>140</v>
      </c>
      <c r="D400" s="11" t="s">
        <v>747</v>
      </c>
      <c r="E400" s="10"/>
      <c r="F400" s="10">
        <v>425</v>
      </c>
      <c r="G400" s="10"/>
    </row>
    <row r="401" spans="1:8" ht="60">
      <c r="A401" s="7"/>
      <c r="B401" s="14" t="s">
        <v>202</v>
      </c>
      <c r="C401" s="6" t="s">
        <v>203</v>
      </c>
      <c r="D401" s="11" t="s">
        <v>747</v>
      </c>
      <c r="E401" s="10"/>
      <c r="F401" s="10">
        <v>0</v>
      </c>
      <c r="G401" s="10"/>
    </row>
    <row r="402" spans="1:8" ht="60">
      <c r="A402" s="7"/>
      <c r="B402" s="14" t="s">
        <v>204</v>
      </c>
      <c r="C402" s="6" t="s">
        <v>124</v>
      </c>
      <c r="D402" s="11" t="s">
        <v>747</v>
      </c>
      <c r="E402" s="10"/>
      <c r="F402" s="10">
        <v>0</v>
      </c>
      <c r="G402" s="10"/>
    </row>
    <row r="403" spans="1:8" ht="60">
      <c r="A403" s="7"/>
      <c r="B403" s="14" t="s">
        <v>205</v>
      </c>
      <c r="C403" s="6" t="s">
        <v>123</v>
      </c>
      <c r="D403" s="11" t="s">
        <v>747</v>
      </c>
      <c r="E403" s="10"/>
      <c r="F403" s="10">
        <v>0</v>
      </c>
      <c r="G403" s="10"/>
    </row>
    <row r="404" spans="1:8" ht="60">
      <c r="A404" s="7"/>
      <c r="B404" s="14" t="s">
        <v>206</v>
      </c>
      <c r="C404" s="6" t="s">
        <v>125</v>
      </c>
      <c r="D404" s="11" t="s">
        <v>747</v>
      </c>
      <c r="E404" s="10"/>
      <c r="F404" s="10">
        <v>0</v>
      </c>
      <c r="G404" s="10"/>
    </row>
    <row r="405" spans="1:8" ht="60">
      <c r="A405" s="7"/>
      <c r="B405" s="14" t="s">
        <v>207</v>
      </c>
      <c r="C405" s="6" t="s">
        <v>208</v>
      </c>
      <c r="D405" s="11" t="s">
        <v>747</v>
      </c>
      <c r="E405" s="10"/>
      <c r="F405" s="10">
        <v>0</v>
      </c>
      <c r="G405" s="10"/>
    </row>
    <row r="406" spans="1:8" ht="45">
      <c r="A406" s="7"/>
      <c r="B406" s="14" t="s">
        <v>373</v>
      </c>
      <c r="C406" s="6" t="s">
        <v>210</v>
      </c>
      <c r="D406" s="11" t="s">
        <v>747</v>
      </c>
      <c r="E406" s="10"/>
      <c r="F406" s="10">
        <v>155</v>
      </c>
      <c r="G406" s="10"/>
    </row>
    <row r="407" spans="1:8" ht="120">
      <c r="A407" s="39"/>
      <c r="B407" s="38" t="s">
        <v>377</v>
      </c>
      <c r="C407" s="37"/>
      <c r="D407" s="37"/>
      <c r="E407" s="40"/>
      <c r="F407" s="40"/>
      <c r="G407" s="40"/>
      <c r="H407" s="3" t="s">
        <v>379</v>
      </c>
    </row>
    <row r="408" spans="1:8">
      <c r="A408" s="39"/>
      <c r="B408" s="41" t="s">
        <v>891</v>
      </c>
      <c r="C408" s="37"/>
      <c r="D408" s="37" t="s">
        <v>851</v>
      </c>
      <c r="E408" s="40">
        <v>387.3</v>
      </c>
      <c r="F408" s="40">
        <v>428.31</v>
      </c>
      <c r="G408" s="40">
        <v>428.31</v>
      </c>
      <c r="H408" s="3"/>
    </row>
    <row r="409" spans="1:8">
      <c r="A409" s="39"/>
      <c r="B409" s="41" t="s">
        <v>892</v>
      </c>
      <c r="C409" s="37"/>
      <c r="D409" s="37" t="s">
        <v>851</v>
      </c>
      <c r="E409" s="40">
        <v>29.2</v>
      </c>
      <c r="F409" s="40">
        <v>37.46</v>
      </c>
      <c r="G409" s="40">
        <v>37.46</v>
      </c>
      <c r="H409" s="3"/>
    </row>
    <row r="410" spans="1:8" ht="75">
      <c r="A410" s="7"/>
      <c r="B410" s="14" t="s">
        <v>374</v>
      </c>
      <c r="C410" s="6" t="s">
        <v>365</v>
      </c>
      <c r="D410" s="11" t="s">
        <v>851</v>
      </c>
      <c r="E410" s="10"/>
      <c r="F410" s="10"/>
      <c r="G410" s="10"/>
    </row>
    <row r="411" spans="1:8">
      <c r="A411" s="7"/>
      <c r="B411" s="14" t="s">
        <v>891</v>
      </c>
      <c r="C411" s="6"/>
      <c r="D411" s="11"/>
      <c r="E411" s="10"/>
      <c r="F411" s="10">
        <v>4155935.7</v>
      </c>
      <c r="G411" s="10"/>
    </row>
    <row r="412" spans="1:8">
      <c r="A412" s="7"/>
      <c r="B412" s="14" t="s">
        <v>892</v>
      </c>
      <c r="C412" s="6"/>
      <c r="D412" s="11"/>
      <c r="E412" s="10"/>
      <c r="F412" s="10">
        <v>3132</v>
      </c>
      <c r="G412" s="10"/>
    </row>
    <row r="413" spans="1:8" ht="75">
      <c r="A413" s="7"/>
      <c r="B413" s="14" t="s">
        <v>375</v>
      </c>
      <c r="C413" s="6" t="s">
        <v>376</v>
      </c>
      <c r="D413" s="11" t="s">
        <v>747</v>
      </c>
      <c r="E413" s="10"/>
      <c r="F413" s="10"/>
      <c r="G413" s="10"/>
    </row>
    <row r="414" spans="1:8">
      <c r="A414" s="7"/>
      <c r="B414" s="14" t="s">
        <v>891</v>
      </c>
      <c r="C414" s="6"/>
      <c r="D414" s="11"/>
      <c r="E414" s="10"/>
      <c r="F414" s="10">
        <v>10295</v>
      </c>
      <c r="G414" s="10"/>
    </row>
    <row r="415" spans="1:8">
      <c r="A415" s="7"/>
      <c r="B415" s="14" t="s">
        <v>892</v>
      </c>
      <c r="C415" s="6"/>
      <c r="D415" s="11"/>
      <c r="E415" s="10"/>
      <c r="F415" s="10">
        <v>104</v>
      </c>
      <c r="G415" s="10"/>
    </row>
    <row r="416" spans="1:8" ht="60">
      <c r="A416" s="9" t="s">
        <v>407</v>
      </c>
      <c r="B416" s="15" t="s">
        <v>380</v>
      </c>
      <c r="C416" s="7"/>
      <c r="D416" s="7"/>
      <c r="E416" s="7"/>
      <c r="F416" s="7"/>
      <c r="G416" s="7"/>
    </row>
    <row r="417" spans="1:8" ht="90">
      <c r="A417" s="37" t="s">
        <v>408</v>
      </c>
      <c r="B417" s="38" t="s">
        <v>381</v>
      </c>
      <c r="C417" s="39"/>
      <c r="D417" s="37"/>
      <c r="E417" s="45"/>
      <c r="F417" s="45"/>
      <c r="G417" s="45"/>
      <c r="H417" s="3" t="s">
        <v>91</v>
      </c>
    </row>
    <row r="418" spans="1:8">
      <c r="A418" s="37"/>
      <c r="B418" s="41" t="s">
        <v>891</v>
      </c>
      <c r="C418" s="39"/>
      <c r="D418" s="37" t="s">
        <v>8</v>
      </c>
      <c r="E418" s="40">
        <v>0</v>
      </c>
      <c r="F418" s="40">
        <v>12.5</v>
      </c>
      <c r="G418" s="40" t="e">
        <f>G421/G424*100</f>
        <v>#DIV/0!</v>
      </c>
      <c r="H418" s="3"/>
    </row>
    <row r="419" spans="1:8">
      <c r="A419" s="37"/>
      <c r="B419" s="41" t="s">
        <v>892</v>
      </c>
      <c r="C419" s="39"/>
      <c r="D419" s="37" t="s">
        <v>8</v>
      </c>
      <c r="E419" s="40">
        <v>0</v>
      </c>
      <c r="F419" s="40" t="e">
        <f>F422/F425*100</f>
        <v>#DIV/0!</v>
      </c>
      <c r="G419" s="40" t="e">
        <f>G422/G425*100</f>
        <v>#DIV/0!</v>
      </c>
      <c r="H419" s="3"/>
    </row>
    <row r="420" spans="1:8" ht="60">
      <c r="A420" s="7"/>
      <c r="B420" s="14" t="s">
        <v>382</v>
      </c>
      <c r="C420" s="6" t="s">
        <v>383</v>
      </c>
      <c r="D420" s="11" t="s">
        <v>850</v>
      </c>
      <c r="E420" s="10"/>
      <c r="F420" s="10"/>
      <c r="G420" s="10"/>
    </row>
    <row r="421" spans="1:8">
      <c r="A421" s="7"/>
      <c r="B421" s="14" t="s">
        <v>891</v>
      </c>
      <c r="C421" s="6"/>
      <c r="D421" s="11"/>
      <c r="E421" s="10"/>
      <c r="F421" s="10">
        <v>8</v>
      </c>
      <c r="G421" s="10"/>
    </row>
    <row r="422" spans="1:8">
      <c r="A422" s="7"/>
      <c r="B422" s="14" t="s">
        <v>892</v>
      </c>
      <c r="C422" s="6"/>
      <c r="D422" s="11"/>
      <c r="E422" s="10"/>
      <c r="F422" s="10">
        <v>2</v>
      </c>
      <c r="G422" s="10"/>
    </row>
    <row r="423" spans="1:8" ht="45">
      <c r="A423" s="7"/>
      <c r="B423" s="14" t="s">
        <v>384</v>
      </c>
      <c r="C423" s="6" t="s">
        <v>385</v>
      </c>
      <c r="D423" s="11" t="s">
        <v>850</v>
      </c>
      <c r="E423" s="10"/>
      <c r="F423" s="10"/>
      <c r="G423" s="10"/>
    </row>
    <row r="424" spans="1:8">
      <c r="A424" s="7"/>
      <c r="B424" s="14" t="s">
        <v>891</v>
      </c>
      <c r="C424" s="6"/>
      <c r="D424" s="11"/>
      <c r="E424" s="10"/>
      <c r="F424" s="10">
        <v>28</v>
      </c>
      <c r="G424" s="10"/>
    </row>
    <row r="425" spans="1:8">
      <c r="A425" s="7"/>
      <c r="B425" s="14" t="s">
        <v>892</v>
      </c>
      <c r="C425" s="6"/>
      <c r="D425" s="11"/>
      <c r="E425" s="10"/>
      <c r="F425" s="10">
        <v>0</v>
      </c>
      <c r="G425" s="10"/>
    </row>
    <row r="426" spans="1:8" ht="105">
      <c r="A426" s="82" t="s">
        <v>1025</v>
      </c>
      <c r="B426" s="77" t="s">
        <v>1026</v>
      </c>
      <c r="C426" s="90"/>
      <c r="D426" s="82" t="s">
        <v>8</v>
      </c>
      <c r="E426" s="106" t="e">
        <f>E427/E428*100</f>
        <v>#DIV/0!</v>
      </c>
      <c r="F426" s="106" t="e">
        <f t="shared" ref="F426:G426" si="9">F427/F428*100</f>
        <v>#DIV/0!</v>
      </c>
      <c r="G426" s="106" t="e">
        <f t="shared" si="9"/>
        <v>#DIV/0!</v>
      </c>
    </row>
    <row r="427" spans="1:8" ht="90">
      <c r="A427" s="82"/>
      <c r="B427" s="77" t="s">
        <v>1027</v>
      </c>
      <c r="C427" s="90"/>
      <c r="D427" s="82" t="s">
        <v>850</v>
      </c>
      <c r="E427" s="106"/>
      <c r="F427" s="106"/>
      <c r="G427" s="106"/>
    </row>
    <row r="428" spans="1:8">
      <c r="A428" s="82"/>
      <c r="B428" s="77" t="s">
        <v>1028</v>
      </c>
      <c r="C428" s="90"/>
      <c r="D428" s="82" t="s">
        <v>850</v>
      </c>
      <c r="E428" s="106"/>
      <c r="F428" s="106"/>
      <c r="G428" s="106"/>
    </row>
    <row r="429" spans="1:8" ht="60">
      <c r="A429" s="42" t="s">
        <v>386</v>
      </c>
      <c r="B429" s="43" t="s">
        <v>387</v>
      </c>
      <c r="C429" s="39"/>
      <c r="D429" s="39"/>
      <c r="E429" s="39"/>
      <c r="F429" s="39"/>
      <c r="G429" s="39"/>
    </row>
    <row r="430" spans="1:8" ht="75">
      <c r="A430" s="37" t="s">
        <v>389</v>
      </c>
      <c r="B430" s="38" t="s">
        <v>388</v>
      </c>
      <c r="C430" s="37"/>
      <c r="D430" s="37"/>
      <c r="E430" s="45"/>
      <c r="F430" s="45"/>
      <c r="G430" s="45"/>
      <c r="H430" s="3" t="s">
        <v>400</v>
      </c>
    </row>
    <row r="431" spans="1:8">
      <c r="A431" s="37"/>
      <c r="B431" s="38" t="s">
        <v>390</v>
      </c>
      <c r="C431" s="37"/>
      <c r="D431" s="37"/>
      <c r="E431" s="45"/>
      <c r="F431" s="45"/>
      <c r="G431" s="45"/>
    </row>
    <row r="432" spans="1:8">
      <c r="A432" s="37"/>
      <c r="B432" s="41" t="s">
        <v>891</v>
      </c>
      <c r="C432" s="37"/>
      <c r="D432" s="37" t="s">
        <v>8</v>
      </c>
      <c r="E432" s="40">
        <v>76.989999999999995</v>
      </c>
      <c r="F432" s="40">
        <f>F435/F438*100</f>
        <v>72.454078876283091</v>
      </c>
      <c r="G432" s="40" t="e">
        <f>G435/G438*100</f>
        <v>#DIV/0!</v>
      </c>
    </row>
    <row r="433" spans="1:7">
      <c r="A433" s="37"/>
      <c r="B433" s="41" t="s">
        <v>892</v>
      </c>
      <c r="C433" s="37"/>
      <c r="D433" s="37" t="s">
        <v>8</v>
      </c>
      <c r="E433" s="40">
        <v>100</v>
      </c>
      <c r="F433" s="40">
        <f>F436/F439*100</f>
        <v>100</v>
      </c>
      <c r="G433" s="40" t="e">
        <f>G436/G439*100</f>
        <v>#DIV/0!</v>
      </c>
    </row>
    <row r="434" spans="1:7" ht="75">
      <c r="A434" s="6"/>
      <c r="B434" s="14" t="s">
        <v>391</v>
      </c>
      <c r="C434" s="6" t="s">
        <v>392</v>
      </c>
      <c r="D434" s="11" t="s">
        <v>849</v>
      </c>
      <c r="E434" s="10"/>
      <c r="F434" s="10"/>
      <c r="G434" s="10"/>
    </row>
    <row r="435" spans="1:7">
      <c r="A435" s="6"/>
      <c r="B435" s="14" t="s">
        <v>891</v>
      </c>
      <c r="C435" s="6"/>
      <c r="D435" s="11"/>
      <c r="E435" s="10"/>
      <c r="F435" s="10">
        <v>182393</v>
      </c>
      <c r="G435" s="10"/>
    </row>
    <row r="436" spans="1:7">
      <c r="A436" s="6"/>
      <c r="B436" s="14" t="s">
        <v>892</v>
      </c>
      <c r="C436" s="6"/>
      <c r="D436" s="11"/>
      <c r="E436" s="10"/>
      <c r="F436" s="10">
        <v>4323</v>
      </c>
      <c r="G436" s="10"/>
    </row>
    <row r="437" spans="1:7" ht="75">
      <c r="A437" s="6"/>
      <c r="B437" s="14" t="s">
        <v>393</v>
      </c>
      <c r="C437" s="6" t="s">
        <v>394</v>
      </c>
      <c r="D437" s="11" t="s">
        <v>849</v>
      </c>
      <c r="E437" s="10"/>
      <c r="F437" s="10"/>
      <c r="G437" s="10"/>
    </row>
    <row r="438" spans="1:7">
      <c r="A438" s="6"/>
      <c r="B438" s="14" t="s">
        <v>891</v>
      </c>
      <c r="C438" s="6"/>
      <c r="D438" s="11"/>
      <c r="E438" s="10"/>
      <c r="F438" s="10">
        <v>251736</v>
      </c>
      <c r="G438" s="10"/>
    </row>
    <row r="439" spans="1:7">
      <c r="A439" s="6"/>
      <c r="B439" s="14" t="s">
        <v>892</v>
      </c>
      <c r="C439" s="6"/>
      <c r="D439" s="11"/>
      <c r="E439" s="10"/>
      <c r="F439" s="10">
        <v>4323</v>
      </c>
      <c r="G439" s="10"/>
    </row>
    <row r="440" spans="1:7">
      <c r="A440" s="37"/>
      <c r="B440" s="38" t="s">
        <v>395</v>
      </c>
      <c r="C440" s="37"/>
      <c r="D440" s="37"/>
      <c r="E440" s="45"/>
      <c r="F440" s="45"/>
      <c r="G440" s="45"/>
    </row>
    <row r="441" spans="1:7">
      <c r="A441" s="37"/>
      <c r="B441" s="41" t="s">
        <v>891</v>
      </c>
      <c r="C441" s="37"/>
      <c r="D441" s="37" t="s">
        <v>8</v>
      </c>
      <c r="E441" s="40">
        <v>87.98</v>
      </c>
      <c r="F441" s="40">
        <f>F444/F447*100</f>
        <v>72.408239382893953</v>
      </c>
      <c r="G441" s="40" t="e">
        <f>G444/G447*100</f>
        <v>#DIV/0!</v>
      </c>
    </row>
    <row r="442" spans="1:7">
      <c r="A442" s="37"/>
      <c r="B442" s="41" t="s">
        <v>892</v>
      </c>
      <c r="C442" s="37"/>
      <c r="D442" s="37" t="s">
        <v>8</v>
      </c>
      <c r="E442" s="40">
        <v>0</v>
      </c>
      <c r="F442" s="40">
        <v>0</v>
      </c>
      <c r="G442" s="40" t="e">
        <f>G445/G448*100</f>
        <v>#DIV/0!</v>
      </c>
    </row>
    <row r="443" spans="1:7" ht="75">
      <c r="A443" s="6"/>
      <c r="B443" s="14" t="s">
        <v>396</v>
      </c>
      <c r="C443" s="6" t="s">
        <v>397</v>
      </c>
      <c r="D443" s="11" t="s">
        <v>849</v>
      </c>
      <c r="E443" s="10"/>
      <c r="F443" s="10"/>
      <c r="G443" s="10"/>
    </row>
    <row r="444" spans="1:7">
      <c r="A444" s="6"/>
      <c r="B444" s="14" t="s">
        <v>891</v>
      </c>
      <c r="C444" s="6"/>
      <c r="D444" s="11"/>
      <c r="E444" s="10"/>
      <c r="F444" s="10">
        <v>42710</v>
      </c>
      <c r="G444" s="10"/>
    </row>
    <row r="445" spans="1:7">
      <c r="A445" s="6"/>
      <c r="B445" s="14" t="s">
        <v>892</v>
      </c>
      <c r="C445" s="6"/>
      <c r="D445" s="11"/>
      <c r="E445" s="10"/>
      <c r="F445" s="10">
        <v>0</v>
      </c>
      <c r="G445" s="10"/>
    </row>
    <row r="446" spans="1:7" ht="75">
      <c r="A446" s="6"/>
      <c r="B446" s="14" t="s">
        <v>398</v>
      </c>
      <c r="C446" s="6" t="s">
        <v>399</v>
      </c>
      <c r="D446" s="11" t="s">
        <v>849</v>
      </c>
      <c r="E446" s="10"/>
      <c r="F446" s="10"/>
      <c r="G446" s="10"/>
    </row>
    <row r="447" spans="1:7">
      <c r="A447" s="6"/>
      <c r="B447" s="14" t="s">
        <v>891</v>
      </c>
      <c r="C447" s="6"/>
      <c r="D447" s="11"/>
      <c r="E447" s="10"/>
      <c r="F447" s="10">
        <v>58985</v>
      </c>
      <c r="G447" s="10"/>
    </row>
    <row r="448" spans="1:7">
      <c r="A448" s="6"/>
      <c r="B448" s="14" t="s">
        <v>892</v>
      </c>
      <c r="C448" s="6"/>
      <c r="D448" s="11"/>
      <c r="E448" s="10"/>
      <c r="F448" s="10">
        <v>0</v>
      </c>
      <c r="G448" s="10"/>
    </row>
    <row r="449" spans="1:8" ht="75">
      <c r="A449" s="37" t="s">
        <v>402</v>
      </c>
      <c r="B449" s="38" t="s">
        <v>401</v>
      </c>
      <c r="C449" s="37"/>
      <c r="D449" s="37" t="s">
        <v>8</v>
      </c>
      <c r="E449" s="40">
        <v>0</v>
      </c>
      <c r="F449" s="40">
        <v>0</v>
      </c>
      <c r="G449" s="40">
        <v>0</v>
      </c>
      <c r="H449" s="3" t="s">
        <v>51</v>
      </c>
    </row>
    <row r="450" spans="1:8" ht="60">
      <c r="A450" s="6"/>
      <c r="B450" s="14" t="s">
        <v>403</v>
      </c>
      <c r="C450" s="6" t="s">
        <v>404</v>
      </c>
      <c r="D450" s="11" t="s">
        <v>850</v>
      </c>
      <c r="E450" s="10"/>
      <c r="F450" s="10">
        <v>0</v>
      </c>
      <c r="G450" s="10"/>
    </row>
    <row r="451" spans="1:8" ht="45">
      <c r="A451" s="6"/>
      <c r="B451" s="14" t="s">
        <v>405</v>
      </c>
      <c r="C451" s="6" t="s">
        <v>406</v>
      </c>
      <c r="D451" s="11" t="s">
        <v>850</v>
      </c>
      <c r="E451" s="10"/>
      <c r="F451" s="10">
        <v>16</v>
      </c>
      <c r="G451" s="10"/>
    </row>
    <row r="452" spans="1:8" ht="75">
      <c r="A452" s="37" t="s">
        <v>410</v>
      </c>
      <c r="B452" s="38" t="s">
        <v>409</v>
      </c>
      <c r="C452" s="37"/>
      <c r="D452" s="37" t="s">
        <v>8</v>
      </c>
      <c r="E452" s="40">
        <v>0</v>
      </c>
      <c r="F452" s="40">
        <v>0</v>
      </c>
      <c r="G452" s="40">
        <v>0</v>
      </c>
      <c r="H452" s="3" t="s">
        <v>51</v>
      </c>
    </row>
    <row r="453" spans="1:8" ht="60">
      <c r="A453" s="6"/>
      <c r="B453" s="14" t="s">
        <v>412</v>
      </c>
      <c r="C453" s="6" t="s">
        <v>413</v>
      </c>
      <c r="D453" s="11" t="s">
        <v>850</v>
      </c>
      <c r="E453" s="10"/>
      <c r="F453" s="10">
        <v>0</v>
      </c>
      <c r="G453" s="10"/>
    </row>
    <row r="454" spans="1:8" ht="60">
      <c r="A454" s="6"/>
      <c r="B454" s="14" t="s">
        <v>411</v>
      </c>
      <c r="C454" s="6" t="s">
        <v>406</v>
      </c>
      <c r="D454" s="11" t="s">
        <v>850</v>
      </c>
      <c r="E454" s="10"/>
      <c r="F454" s="10">
        <v>16</v>
      </c>
      <c r="G454" s="10"/>
    </row>
    <row r="455" spans="1:8" ht="75">
      <c r="A455" s="37" t="s">
        <v>414</v>
      </c>
      <c r="B455" s="38" t="s">
        <v>415</v>
      </c>
      <c r="C455" s="37"/>
      <c r="D455" s="37"/>
      <c r="E455" s="45"/>
      <c r="F455" s="45"/>
      <c r="G455" s="45"/>
      <c r="H455" s="3" t="s">
        <v>91</v>
      </c>
    </row>
    <row r="456" spans="1:8">
      <c r="A456" s="37"/>
      <c r="B456" s="41" t="s">
        <v>891</v>
      </c>
      <c r="C456" s="37"/>
      <c r="D456" s="37" t="s">
        <v>8</v>
      </c>
      <c r="E456" s="40">
        <v>0.23</v>
      </c>
      <c r="F456" s="40">
        <f>F459/F462*100</f>
        <v>1.3843868179362506</v>
      </c>
      <c r="G456" s="40" t="e">
        <f>G459/G462*100</f>
        <v>#DIV/0!</v>
      </c>
      <c r="H456" s="3"/>
    </row>
    <row r="457" spans="1:8">
      <c r="A457" s="37"/>
      <c r="B457" s="41" t="s">
        <v>892</v>
      </c>
      <c r="C457" s="37"/>
      <c r="D457" s="37" t="s">
        <v>8</v>
      </c>
      <c r="E457" s="40">
        <v>0</v>
      </c>
      <c r="F457" s="40">
        <f>F460/F463*100</f>
        <v>0</v>
      </c>
      <c r="G457" s="40" t="e">
        <f>G460/G463*100</f>
        <v>#DIV/0!</v>
      </c>
      <c r="H457" s="3"/>
    </row>
    <row r="458" spans="1:8" ht="75">
      <c r="A458" s="6"/>
      <c r="B458" s="14" t="s">
        <v>416</v>
      </c>
      <c r="C458" s="6" t="s">
        <v>417</v>
      </c>
      <c r="D458" s="11" t="s">
        <v>849</v>
      </c>
      <c r="E458" s="10"/>
      <c r="F458" s="10"/>
      <c r="G458" s="10"/>
    </row>
    <row r="459" spans="1:8">
      <c r="A459" s="6"/>
      <c r="B459" s="14" t="s">
        <v>891</v>
      </c>
      <c r="C459" s="6"/>
      <c r="D459" s="11"/>
      <c r="E459" s="10"/>
      <c r="F459" s="10">
        <v>3485</v>
      </c>
      <c r="G459" s="10"/>
    </row>
    <row r="460" spans="1:8">
      <c r="A460" s="6"/>
      <c r="B460" s="14" t="s">
        <v>892</v>
      </c>
      <c r="C460" s="6"/>
      <c r="D460" s="11"/>
      <c r="E460" s="10"/>
      <c r="F460" s="10">
        <v>0</v>
      </c>
      <c r="G460" s="10"/>
    </row>
    <row r="461" spans="1:8" ht="75">
      <c r="A461" s="6"/>
      <c r="B461" s="14" t="s">
        <v>393</v>
      </c>
      <c r="C461" s="6" t="s">
        <v>394</v>
      </c>
      <c r="D461" s="11" t="s">
        <v>849</v>
      </c>
      <c r="E461" s="10"/>
      <c r="F461" s="10"/>
      <c r="G461" s="10"/>
    </row>
    <row r="462" spans="1:8">
      <c r="A462" s="6"/>
      <c r="B462" s="14" t="s">
        <v>891</v>
      </c>
      <c r="C462" s="6"/>
      <c r="D462" s="11"/>
      <c r="E462" s="10"/>
      <c r="F462" s="10">
        <v>251736</v>
      </c>
      <c r="G462" s="10"/>
    </row>
    <row r="463" spans="1:8">
      <c r="A463" s="6"/>
      <c r="B463" s="14" t="s">
        <v>892</v>
      </c>
      <c r="C463" s="6"/>
      <c r="D463" s="11"/>
      <c r="E463" s="10"/>
      <c r="F463" s="10">
        <v>4323</v>
      </c>
      <c r="G463" s="10"/>
    </row>
    <row r="464" spans="1:8" ht="75">
      <c r="A464" s="37" t="s">
        <v>649</v>
      </c>
      <c r="B464" s="38" t="s">
        <v>418</v>
      </c>
      <c r="C464" s="37"/>
      <c r="D464" s="37"/>
      <c r="E464" s="45"/>
      <c r="F464" s="45"/>
      <c r="G464" s="45"/>
      <c r="H464" s="3" t="s">
        <v>91</v>
      </c>
    </row>
    <row r="465" spans="1:8">
      <c r="A465" s="37"/>
      <c r="B465" s="41" t="s">
        <v>891</v>
      </c>
      <c r="C465" s="37"/>
      <c r="D465" s="37" t="s">
        <v>8</v>
      </c>
      <c r="E465" s="40">
        <v>1.96</v>
      </c>
      <c r="F465" s="40">
        <f>F468/F471*100</f>
        <v>11.489020243429625</v>
      </c>
      <c r="G465" s="40" t="e">
        <f>G468/G471*100</f>
        <v>#DIV/0!</v>
      </c>
      <c r="H465" s="3"/>
    </row>
    <row r="466" spans="1:8">
      <c r="A466" s="37"/>
      <c r="B466" s="41" t="s">
        <v>892</v>
      </c>
      <c r="C466" s="37"/>
      <c r="D466" s="37" t="s">
        <v>8</v>
      </c>
      <c r="E466" s="40">
        <v>0</v>
      </c>
      <c r="F466" s="40">
        <f>F469/F472*100</f>
        <v>0</v>
      </c>
      <c r="G466" s="40" t="e">
        <f>G469/G472*100</f>
        <v>#DIV/0!</v>
      </c>
      <c r="H466" s="3"/>
    </row>
    <row r="467" spans="1:8" ht="75">
      <c r="A467" s="6"/>
      <c r="B467" s="14" t="s">
        <v>419</v>
      </c>
      <c r="C467" s="6" t="s">
        <v>420</v>
      </c>
      <c r="D467" s="11" t="s">
        <v>849</v>
      </c>
      <c r="E467" s="10"/>
      <c r="F467" s="10"/>
      <c r="G467" s="10"/>
    </row>
    <row r="468" spans="1:8">
      <c r="A468" s="6"/>
      <c r="B468" s="14" t="s">
        <v>891</v>
      </c>
      <c r="C468" s="6"/>
      <c r="D468" s="11"/>
      <c r="E468" s="10"/>
      <c r="F468" s="10">
        <v>28922</v>
      </c>
      <c r="G468" s="10"/>
    </row>
    <row r="469" spans="1:8">
      <c r="A469" s="6"/>
      <c r="B469" s="14" t="s">
        <v>892</v>
      </c>
      <c r="C469" s="6"/>
      <c r="D469" s="11"/>
      <c r="E469" s="10"/>
      <c r="F469" s="10">
        <v>0</v>
      </c>
      <c r="G469" s="10"/>
    </row>
    <row r="470" spans="1:8" ht="75">
      <c r="A470" s="6"/>
      <c r="B470" s="14" t="s">
        <v>393</v>
      </c>
      <c r="C470" s="6" t="s">
        <v>394</v>
      </c>
      <c r="D470" s="11" t="s">
        <v>849</v>
      </c>
      <c r="E470" s="10"/>
      <c r="F470" s="10"/>
      <c r="G470" s="10"/>
      <c r="H470" s="3"/>
    </row>
    <row r="471" spans="1:8">
      <c r="A471" s="6"/>
      <c r="B471" s="14" t="s">
        <v>891</v>
      </c>
      <c r="C471" s="6"/>
      <c r="D471" s="11"/>
      <c r="E471" s="10"/>
      <c r="F471" s="10">
        <v>251736</v>
      </c>
      <c r="G471" s="10"/>
      <c r="H471" s="3"/>
    </row>
    <row r="472" spans="1:8">
      <c r="A472" s="6"/>
      <c r="B472" s="14" t="s">
        <v>892</v>
      </c>
      <c r="C472" s="6"/>
      <c r="D472" s="11"/>
      <c r="E472" s="10"/>
      <c r="F472" s="10">
        <v>4323</v>
      </c>
      <c r="G472" s="10"/>
      <c r="H472" s="3"/>
    </row>
    <row r="473" spans="1:8" ht="75">
      <c r="A473" s="37" t="s">
        <v>650</v>
      </c>
      <c r="B473" s="38" t="s">
        <v>421</v>
      </c>
      <c r="C473" s="37"/>
      <c r="D473" s="37"/>
      <c r="E473" s="45"/>
      <c r="F473" s="45"/>
      <c r="G473" s="45"/>
      <c r="H473" s="3" t="s">
        <v>91</v>
      </c>
    </row>
    <row r="474" spans="1:8">
      <c r="A474" s="37"/>
      <c r="B474" s="41" t="s">
        <v>891</v>
      </c>
      <c r="C474" s="37"/>
      <c r="D474" s="37" t="s">
        <v>8</v>
      </c>
      <c r="E474" s="40">
        <v>0</v>
      </c>
      <c r="F474" s="40">
        <f>F477/F480*100</f>
        <v>0</v>
      </c>
      <c r="G474" s="40" t="e">
        <f>G477/G480*100</f>
        <v>#DIV/0!</v>
      </c>
      <c r="H474" s="3"/>
    </row>
    <row r="475" spans="1:8">
      <c r="A475" s="37"/>
      <c r="B475" s="41" t="s">
        <v>892</v>
      </c>
      <c r="C475" s="37"/>
      <c r="D475" s="37" t="s">
        <v>8</v>
      </c>
      <c r="E475" s="40">
        <v>0</v>
      </c>
      <c r="F475" s="40">
        <v>0</v>
      </c>
      <c r="G475" s="40" t="e">
        <f>G478/G481*100</f>
        <v>#DIV/0!</v>
      </c>
      <c r="H475" s="3"/>
    </row>
    <row r="476" spans="1:8" ht="75">
      <c r="A476" s="6"/>
      <c r="B476" s="14" t="s">
        <v>422</v>
      </c>
      <c r="C476" s="6" t="s">
        <v>423</v>
      </c>
      <c r="D476" s="11" t="s">
        <v>849</v>
      </c>
      <c r="E476" s="10"/>
      <c r="F476" s="10"/>
      <c r="G476" s="10"/>
    </row>
    <row r="477" spans="1:8">
      <c r="A477" s="6"/>
      <c r="B477" s="14" t="s">
        <v>891</v>
      </c>
      <c r="C477" s="6"/>
      <c r="D477" s="11"/>
      <c r="E477" s="10"/>
      <c r="F477" s="10">
        <v>0</v>
      </c>
      <c r="G477" s="10"/>
    </row>
    <row r="478" spans="1:8">
      <c r="A478" s="6"/>
      <c r="B478" s="14" t="s">
        <v>892</v>
      </c>
      <c r="C478" s="6"/>
      <c r="D478" s="11"/>
      <c r="E478" s="10"/>
      <c r="F478" s="10">
        <v>0</v>
      </c>
      <c r="G478" s="10"/>
    </row>
    <row r="479" spans="1:8" ht="75">
      <c r="A479" s="6"/>
      <c r="B479" s="14" t="s">
        <v>398</v>
      </c>
      <c r="C479" s="6" t="s">
        <v>399</v>
      </c>
      <c r="D479" s="11" t="s">
        <v>849</v>
      </c>
      <c r="E479" s="10"/>
      <c r="F479" s="10"/>
      <c r="G479" s="10"/>
    </row>
    <row r="480" spans="1:8">
      <c r="A480" s="6"/>
      <c r="B480" s="14" t="s">
        <v>891</v>
      </c>
      <c r="C480" s="6"/>
      <c r="D480" s="11"/>
      <c r="E480" s="10"/>
      <c r="F480" s="10">
        <v>58985</v>
      </c>
      <c r="G480" s="10"/>
    </row>
    <row r="481" spans="1:8">
      <c r="A481" s="6"/>
      <c r="B481" s="14" t="s">
        <v>892</v>
      </c>
      <c r="C481" s="6"/>
      <c r="D481" s="11"/>
      <c r="E481" s="10"/>
      <c r="F481" s="10">
        <v>0</v>
      </c>
      <c r="G481" s="10"/>
    </row>
    <row r="482" spans="1:8" ht="75">
      <c r="A482" s="37" t="s">
        <v>651</v>
      </c>
      <c r="B482" s="38" t="s">
        <v>424</v>
      </c>
      <c r="C482" s="37"/>
      <c r="D482" s="37"/>
      <c r="E482" s="45"/>
      <c r="F482" s="45"/>
      <c r="G482" s="45"/>
      <c r="H482" s="3" t="s">
        <v>91</v>
      </c>
    </row>
    <row r="483" spans="1:8">
      <c r="A483" s="37"/>
      <c r="B483" s="41" t="s">
        <v>891</v>
      </c>
      <c r="C483" s="37"/>
      <c r="D483" s="37" t="s">
        <v>8</v>
      </c>
      <c r="E483" s="40">
        <v>0</v>
      </c>
      <c r="F483" s="40">
        <f>F486/F489*100</f>
        <v>1.1782656607612105</v>
      </c>
      <c r="G483" s="40" t="e">
        <f>G486/G489*100</f>
        <v>#DIV/0!</v>
      </c>
      <c r="H483" s="3"/>
    </row>
    <row r="484" spans="1:8">
      <c r="A484" s="37"/>
      <c r="B484" s="41" t="s">
        <v>892</v>
      </c>
      <c r="C484" s="37"/>
      <c r="D484" s="37" t="s">
        <v>8</v>
      </c>
      <c r="E484" s="40">
        <v>0</v>
      </c>
      <c r="F484" s="40">
        <v>0</v>
      </c>
      <c r="G484" s="40" t="e">
        <f>G487/G490*100</f>
        <v>#DIV/0!</v>
      </c>
      <c r="H484" s="3"/>
    </row>
    <row r="485" spans="1:8" ht="75">
      <c r="A485" s="6"/>
      <c r="B485" s="14" t="s">
        <v>425</v>
      </c>
      <c r="C485" s="6" t="s">
        <v>426</v>
      </c>
      <c r="D485" s="11" t="s">
        <v>849</v>
      </c>
      <c r="E485" s="10"/>
      <c r="F485" s="10"/>
      <c r="G485" s="10"/>
    </row>
    <row r="486" spans="1:8">
      <c r="A486" s="6"/>
      <c r="B486" s="14" t="s">
        <v>891</v>
      </c>
      <c r="C486" s="6"/>
      <c r="D486" s="11"/>
      <c r="E486" s="10"/>
      <c r="F486" s="10">
        <v>695</v>
      </c>
      <c r="G486" s="10"/>
    </row>
    <row r="487" spans="1:8">
      <c r="A487" s="6"/>
      <c r="B487" s="14" t="s">
        <v>892</v>
      </c>
      <c r="C487" s="6"/>
      <c r="D487" s="11"/>
      <c r="E487" s="10"/>
      <c r="F487" s="10">
        <v>0</v>
      </c>
      <c r="G487" s="10"/>
    </row>
    <row r="488" spans="1:8" ht="75">
      <c r="A488" s="6"/>
      <c r="B488" s="14" t="s">
        <v>398</v>
      </c>
      <c r="C488" s="6" t="s">
        <v>399</v>
      </c>
      <c r="D488" s="11" t="s">
        <v>849</v>
      </c>
      <c r="E488" s="10"/>
      <c r="F488" s="10"/>
      <c r="G488" s="10"/>
    </row>
    <row r="489" spans="1:8">
      <c r="A489" s="6"/>
      <c r="B489" s="14" t="s">
        <v>891</v>
      </c>
      <c r="C489" s="6"/>
      <c r="D489" s="11"/>
      <c r="E489" s="10"/>
      <c r="F489" s="10">
        <v>58985</v>
      </c>
      <c r="G489" s="10"/>
    </row>
    <row r="490" spans="1:8">
      <c r="A490" s="6"/>
      <c r="B490" s="14" t="s">
        <v>892</v>
      </c>
      <c r="C490" s="6"/>
      <c r="D490" s="11"/>
      <c r="E490" s="10"/>
      <c r="F490" s="10">
        <v>0</v>
      </c>
      <c r="G490" s="10"/>
    </row>
  </sheetData>
  <mergeCells count="40">
    <mergeCell ref="A7:G7"/>
    <mergeCell ref="A8:G8"/>
    <mergeCell ref="A3:G3"/>
    <mergeCell ref="A4:G4"/>
    <mergeCell ref="A28:A33"/>
    <mergeCell ref="B11:B12"/>
    <mergeCell ref="A11:A12"/>
    <mergeCell ref="B26:B27"/>
    <mergeCell ref="A26:A27"/>
    <mergeCell ref="B28:B33"/>
    <mergeCell ref="A35:A36"/>
    <mergeCell ref="B63:B64"/>
    <mergeCell ref="A63:A64"/>
    <mergeCell ref="B65:B68"/>
    <mergeCell ref="A65:A68"/>
    <mergeCell ref="B35:B36"/>
    <mergeCell ref="B37:B42"/>
    <mergeCell ref="A37:A42"/>
    <mergeCell ref="B168:B171"/>
    <mergeCell ref="A168:A171"/>
    <mergeCell ref="B270:B273"/>
    <mergeCell ref="A270:A273"/>
    <mergeCell ref="B274:B275"/>
    <mergeCell ref="A274:A275"/>
    <mergeCell ref="A256:A258"/>
    <mergeCell ref="B264:B265"/>
    <mergeCell ref="A264:A265"/>
    <mergeCell ref="B266:B267"/>
    <mergeCell ref="A266:A267"/>
    <mergeCell ref="B244:B246"/>
    <mergeCell ref="A244:A246"/>
    <mergeCell ref="B256:B258"/>
    <mergeCell ref="B172:B175"/>
    <mergeCell ref="A172:A175"/>
    <mergeCell ref="B279:B282"/>
    <mergeCell ref="A279:A282"/>
    <mergeCell ref="B283:B284"/>
    <mergeCell ref="A283:A284"/>
    <mergeCell ref="B286:B287"/>
    <mergeCell ref="A286:A28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A3:I247"/>
  <sheetViews>
    <sheetView workbookViewId="0"/>
  </sheetViews>
  <sheetFormatPr defaultRowHeight="15"/>
  <cols>
    <col min="2" max="2" width="75.140625" customWidth="1"/>
    <col min="3" max="3" width="20.140625" customWidth="1"/>
    <col min="4" max="4" width="16.140625" customWidth="1"/>
    <col min="5" max="7" width="12.28515625" customWidth="1"/>
    <col min="8" max="8" width="41.85546875" customWidth="1"/>
  </cols>
  <sheetData>
    <row r="3" spans="1:8" ht="18.75">
      <c r="A3" s="259" t="s">
        <v>0</v>
      </c>
      <c r="B3" s="259"/>
      <c r="C3" s="259"/>
      <c r="D3" s="259"/>
      <c r="E3" s="259"/>
      <c r="F3" s="259"/>
      <c r="G3" s="259"/>
      <c r="H3" s="12"/>
    </row>
    <row r="4" spans="1:8" ht="18.75">
      <c r="A4" s="259" t="s">
        <v>1</v>
      </c>
      <c r="B4" s="259"/>
      <c r="C4" s="259"/>
      <c r="D4" s="259"/>
      <c r="E4" s="259"/>
      <c r="F4" s="259"/>
      <c r="G4" s="259"/>
      <c r="H4" s="22"/>
    </row>
    <row r="5" spans="1:8">
      <c r="A5" s="1"/>
      <c r="B5" s="1"/>
      <c r="C5" s="1"/>
      <c r="D5" s="1"/>
      <c r="E5" s="1"/>
      <c r="F5" s="1"/>
      <c r="G5" s="1"/>
      <c r="H5" s="1"/>
    </row>
    <row r="6" spans="1:8" ht="45">
      <c r="A6" s="4" t="s">
        <v>6</v>
      </c>
      <c r="B6" s="4" t="s">
        <v>156</v>
      </c>
      <c r="C6" s="5" t="s">
        <v>9</v>
      </c>
      <c r="D6" s="5" t="s">
        <v>10</v>
      </c>
      <c r="E6" s="5" t="s">
        <v>977</v>
      </c>
      <c r="F6" s="5" t="s">
        <v>978</v>
      </c>
      <c r="G6" s="5" t="s">
        <v>991</v>
      </c>
      <c r="H6" s="2" t="s">
        <v>11</v>
      </c>
    </row>
    <row r="7" spans="1:8">
      <c r="A7" s="250" t="s">
        <v>93</v>
      </c>
      <c r="B7" s="250"/>
      <c r="C7" s="250"/>
      <c r="D7" s="250"/>
      <c r="E7" s="250"/>
      <c r="F7" s="250"/>
      <c r="G7" s="250"/>
    </row>
    <row r="8" spans="1:8">
      <c r="A8" s="250" t="s">
        <v>430</v>
      </c>
      <c r="B8" s="250"/>
      <c r="C8" s="250"/>
      <c r="D8" s="250"/>
      <c r="E8" s="250"/>
      <c r="F8" s="250"/>
      <c r="G8" s="250"/>
    </row>
    <row r="9" spans="1:8" ht="30">
      <c r="A9" s="42" t="s">
        <v>432</v>
      </c>
      <c r="B9" s="43" t="s">
        <v>431</v>
      </c>
      <c r="C9" s="38"/>
      <c r="D9" s="39"/>
      <c r="E9" s="39"/>
      <c r="F9" s="39"/>
      <c r="G9" s="39"/>
    </row>
    <row r="10" spans="1:8" ht="75">
      <c r="A10" s="37" t="s">
        <v>437</v>
      </c>
      <c r="B10" s="38" t="s">
        <v>433</v>
      </c>
      <c r="C10" s="38"/>
      <c r="D10" s="37" t="s">
        <v>8</v>
      </c>
      <c r="E10" s="40">
        <v>3.56</v>
      </c>
      <c r="F10" s="40">
        <v>8.26</v>
      </c>
      <c r="G10" s="40"/>
      <c r="H10" s="3" t="s">
        <v>22</v>
      </c>
    </row>
    <row r="11" spans="1:8" ht="45" customHeight="1">
      <c r="A11" s="270"/>
      <c r="B11" s="19" t="s">
        <v>434</v>
      </c>
      <c r="C11" s="6" t="s">
        <v>435</v>
      </c>
      <c r="D11" s="6" t="s">
        <v>747</v>
      </c>
      <c r="E11" s="6"/>
      <c r="F11" s="6"/>
      <c r="G11" s="6"/>
    </row>
    <row r="12" spans="1:8" ht="30">
      <c r="A12" s="271"/>
      <c r="B12" s="19" t="s">
        <v>436</v>
      </c>
      <c r="C12" s="6" t="s">
        <v>50</v>
      </c>
      <c r="D12" s="6" t="s">
        <v>747</v>
      </c>
      <c r="E12" s="6"/>
      <c r="F12" s="6"/>
      <c r="G12" s="6"/>
    </row>
    <row r="13" spans="1:8" ht="90">
      <c r="A13" s="54" t="s">
        <v>442</v>
      </c>
      <c r="B13" s="55" t="s">
        <v>438</v>
      </c>
      <c r="C13" s="53"/>
      <c r="D13" s="54" t="s">
        <v>8</v>
      </c>
      <c r="E13" s="46" t="e">
        <f>E14/E15*100</f>
        <v>#DIV/0!</v>
      </c>
      <c r="F13" s="46" t="e">
        <f>F14/F15*100</f>
        <v>#DIV/0!</v>
      </c>
      <c r="G13" s="46" t="e">
        <f>G14/G15*100</f>
        <v>#DIV/0!</v>
      </c>
      <c r="H13" s="3" t="s">
        <v>22</v>
      </c>
    </row>
    <row r="14" spans="1:8" ht="90">
      <c r="A14" s="59"/>
      <c r="B14" s="58" t="s">
        <v>439</v>
      </c>
      <c r="C14" s="33" t="s">
        <v>440</v>
      </c>
      <c r="D14" s="33" t="s">
        <v>747</v>
      </c>
      <c r="E14" s="33"/>
      <c r="F14" s="33"/>
      <c r="G14" s="33"/>
    </row>
    <row r="15" spans="1:8" ht="60">
      <c r="A15" s="59"/>
      <c r="B15" s="58" t="s">
        <v>441</v>
      </c>
      <c r="C15" s="33" t="s">
        <v>435</v>
      </c>
      <c r="D15" s="33" t="s">
        <v>747</v>
      </c>
      <c r="E15" s="33"/>
      <c r="F15" s="33"/>
      <c r="G15" s="33"/>
    </row>
    <row r="16" spans="1:8" ht="30">
      <c r="A16" s="42" t="s">
        <v>444</v>
      </c>
      <c r="B16" s="43" t="s">
        <v>443</v>
      </c>
      <c r="C16" s="39"/>
      <c r="D16" s="37"/>
      <c r="E16" s="44"/>
      <c r="F16" s="44"/>
      <c r="G16" s="44"/>
    </row>
    <row r="17" spans="1:8" ht="105">
      <c r="A17" s="37" t="s">
        <v>445</v>
      </c>
      <c r="B17" s="38" t="s">
        <v>446</v>
      </c>
      <c r="C17" s="39"/>
      <c r="D17" s="37"/>
      <c r="E17" s="45"/>
      <c r="F17" s="45"/>
      <c r="G17" s="45"/>
      <c r="H17" s="3" t="s">
        <v>91</v>
      </c>
    </row>
    <row r="18" spans="1:8">
      <c r="A18" s="37"/>
      <c r="B18" s="38" t="s">
        <v>447</v>
      </c>
      <c r="C18" s="39"/>
      <c r="D18" s="37"/>
      <c r="E18" s="45"/>
      <c r="F18" s="45"/>
      <c r="G18" s="45"/>
      <c r="H18" s="3"/>
    </row>
    <row r="19" spans="1:8">
      <c r="A19" s="37"/>
      <c r="B19" s="38" t="s">
        <v>891</v>
      </c>
      <c r="C19" s="39"/>
      <c r="D19" s="37" t="s">
        <v>8</v>
      </c>
      <c r="E19" s="40">
        <v>72.25</v>
      </c>
      <c r="F19" s="40">
        <v>72.739999999999995</v>
      </c>
      <c r="G19" s="40" t="e">
        <f>G28/G37*100</f>
        <v>#DIV/0!</v>
      </c>
      <c r="H19" s="3"/>
    </row>
    <row r="20" spans="1:8">
      <c r="A20" s="37"/>
      <c r="B20" s="38" t="s">
        <v>892</v>
      </c>
      <c r="C20" s="39"/>
      <c r="D20" s="37" t="s">
        <v>8</v>
      </c>
      <c r="E20" s="40">
        <v>3.09</v>
      </c>
      <c r="F20" s="40">
        <f>F29/F38*100</f>
        <v>2.1712907117008444</v>
      </c>
      <c r="G20" s="40" t="e">
        <f>G29/G38*100</f>
        <v>#DIV/0!</v>
      </c>
      <c r="H20" s="3"/>
    </row>
    <row r="21" spans="1:8">
      <c r="A21" s="37"/>
      <c r="B21" s="38" t="s">
        <v>428</v>
      </c>
      <c r="C21" s="39"/>
      <c r="D21" s="37"/>
      <c r="E21" s="45"/>
      <c r="F21" s="45"/>
      <c r="G21" s="45"/>
      <c r="H21" s="3"/>
    </row>
    <row r="22" spans="1:8">
      <c r="A22" s="37"/>
      <c r="B22" s="38" t="s">
        <v>891</v>
      </c>
      <c r="C22" s="39"/>
      <c r="D22" s="37" t="s">
        <v>8</v>
      </c>
      <c r="E22" s="40">
        <v>0.13</v>
      </c>
      <c r="F22" s="40">
        <v>0.05</v>
      </c>
      <c r="G22" s="40" t="e">
        <f>G31/G37*100</f>
        <v>#DIV/0!</v>
      </c>
      <c r="H22" s="3"/>
    </row>
    <row r="23" spans="1:8">
      <c r="A23" s="37"/>
      <c r="B23" s="38" t="s">
        <v>892</v>
      </c>
      <c r="C23" s="39"/>
      <c r="D23" s="37" t="s">
        <v>8</v>
      </c>
      <c r="E23" s="40">
        <v>0.61</v>
      </c>
      <c r="F23" s="40">
        <f>F32/F38*100</f>
        <v>0.57297949336550058</v>
      </c>
      <c r="G23" s="40" t="e">
        <f>G32/G38*100</f>
        <v>#DIV/0!</v>
      </c>
      <c r="H23" s="3"/>
    </row>
    <row r="24" spans="1:8">
      <c r="A24" s="37"/>
      <c r="B24" s="38" t="s">
        <v>448</v>
      </c>
      <c r="C24" s="39"/>
      <c r="D24" s="37"/>
      <c r="E24" s="45"/>
      <c r="F24" s="45"/>
      <c r="G24" s="45"/>
      <c r="H24" s="3"/>
    </row>
    <row r="25" spans="1:8">
      <c r="A25" s="37"/>
      <c r="B25" s="38" t="s">
        <v>891</v>
      </c>
      <c r="C25" s="39"/>
      <c r="D25" s="37" t="s">
        <v>8</v>
      </c>
      <c r="E25" s="40">
        <v>27.61</v>
      </c>
      <c r="F25" s="40">
        <v>27.21</v>
      </c>
      <c r="G25" s="40" t="e">
        <f>G34/G37*100</f>
        <v>#DIV/0!</v>
      </c>
      <c r="H25" s="3"/>
    </row>
    <row r="26" spans="1:8">
      <c r="A26" s="37"/>
      <c r="B26" s="38" t="s">
        <v>892</v>
      </c>
      <c r="C26" s="39"/>
      <c r="D26" s="37" t="s">
        <v>8</v>
      </c>
      <c r="E26" s="40">
        <v>96.3</v>
      </c>
      <c r="F26" s="40">
        <f>F35/F38*100</f>
        <v>97.255729794933657</v>
      </c>
      <c r="G26" s="40" t="e">
        <f>G35/G38*100</f>
        <v>#DIV/0!</v>
      </c>
      <c r="H26" s="3"/>
    </row>
    <row r="27" spans="1:8" ht="45">
      <c r="A27" s="14"/>
      <c r="B27" s="19" t="s">
        <v>449</v>
      </c>
      <c r="C27" s="6" t="s">
        <v>450</v>
      </c>
      <c r="D27" s="6" t="s">
        <v>747</v>
      </c>
      <c r="E27" s="10"/>
      <c r="F27" s="10"/>
      <c r="G27" s="10"/>
    </row>
    <row r="28" spans="1:8">
      <c r="A28" s="14"/>
      <c r="B28" s="19" t="s">
        <v>891</v>
      </c>
      <c r="C28" s="6"/>
      <c r="D28" s="6"/>
      <c r="E28" s="10"/>
      <c r="F28" s="10">
        <v>15423</v>
      </c>
      <c r="G28" s="10"/>
    </row>
    <row r="29" spans="1:8">
      <c r="A29" s="14"/>
      <c r="B29" s="19" t="s">
        <v>892</v>
      </c>
      <c r="C29" s="6"/>
      <c r="D29" s="6"/>
      <c r="E29" s="10"/>
      <c r="F29" s="10">
        <v>72</v>
      </c>
      <c r="G29" s="10"/>
    </row>
    <row r="30" spans="1:8" ht="45">
      <c r="A30" s="7"/>
      <c r="B30" s="19" t="s">
        <v>451</v>
      </c>
      <c r="C30" s="6" t="s">
        <v>452</v>
      </c>
      <c r="D30" s="6" t="s">
        <v>747</v>
      </c>
      <c r="E30" s="10"/>
      <c r="F30" s="10"/>
      <c r="G30" s="10"/>
    </row>
    <row r="31" spans="1:8">
      <c r="A31" s="47"/>
      <c r="B31" s="19" t="s">
        <v>891</v>
      </c>
      <c r="C31" s="6"/>
      <c r="D31" s="6"/>
      <c r="E31" s="10"/>
      <c r="F31" s="10">
        <v>5</v>
      </c>
      <c r="G31" s="10"/>
    </row>
    <row r="32" spans="1:8">
      <c r="A32" s="47"/>
      <c r="B32" s="19" t="s">
        <v>892</v>
      </c>
      <c r="C32" s="6"/>
      <c r="D32" s="6"/>
      <c r="E32" s="10"/>
      <c r="F32" s="10">
        <v>19</v>
      </c>
      <c r="G32" s="10"/>
    </row>
    <row r="33" spans="1:8" ht="45" customHeight="1">
      <c r="A33" s="73"/>
      <c r="B33" s="73" t="s">
        <v>453</v>
      </c>
      <c r="C33" s="6" t="s">
        <v>454</v>
      </c>
      <c r="D33" s="6" t="s">
        <v>747</v>
      </c>
      <c r="E33" s="10"/>
      <c r="F33" s="10"/>
      <c r="G33" s="10"/>
    </row>
    <row r="34" spans="1:8">
      <c r="A34" s="74"/>
      <c r="B34" s="19" t="s">
        <v>891</v>
      </c>
      <c r="C34" s="6"/>
      <c r="D34" s="6"/>
      <c r="E34" s="10"/>
      <c r="F34" s="10">
        <v>15759</v>
      </c>
      <c r="G34" s="10"/>
    </row>
    <row r="35" spans="1:8">
      <c r="A35" s="74"/>
      <c r="B35" s="19" t="s">
        <v>892</v>
      </c>
      <c r="C35" s="6"/>
      <c r="D35" s="6"/>
      <c r="E35" s="10"/>
      <c r="F35" s="10">
        <v>3225</v>
      </c>
      <c r="G35" s="10"/>
    </row>
    <row r="36" spans="1:8" ht="60">
      <c r="A36" s="7"/>
      <c r="B36" s="19" t="s">
        <v>441</v>
      </c>
      <c r="C36" s="6" t="s">
        <v>435</v>
      </c>
      <c r="D36" s="6" t="s">
        <v>747</v>
      </c>
      <c r="E36" s="10"/>
      <c r="F36" s="10"/>
      <c r="G36" s="10"/>
    </row>
    <row r="37" spans="1:8">
      <c r="A37" s="7"/>
      <c r="B37" s="19" t="s">
        <v>891</v>
      </c>
      <c r="C37" s="6"/>
      <c r="D37" s="6"/>
      <c r="E37" s="10"/>
      <c r="F37" s="10">
        <v>31187</v>
      </c>
      <c r="G37" s="10"/>
    </row>
    <row r="38" spans="1:8">
      <c r="A38" s="7"/>
      <c r="B38" s="19" t="s">
        <v>892</v>
      </c>
      <c r="C38" s="6"/>
      <c r="D38" s="6"/>
      <c r="E38" s="10"/>
      <c r="F38" s="10">
        <v>3316</v>
      </c>
      <c r="G38" s="10"/>
    </row>
    <row r="39" spans="1:8" ht="60">
      <c r="A39" s="37" t="s">
        <v>456</v>
      </c>
      <c r="B39" s="38" t="s">
        <v>455</v>
      </c>
      <c r="C39" s="37"/>
      <c r="D39" s="37"/>
      <c r="E39" s="45"/>
      <c r="F39" s="45"/>
      <c r="G39" s="45"/>
      <c r="H39" s="3" t="s">
        <v>91</v>
      </c>
    </row>
    <row r="40" spans="1:8">
      <c r="A40" s="37"/>
      <c r="B40" s="38" t="s">
        <v>891</v>
      </c>
      <c r="C40" s="37"/>
      <c r="D40" s="37" t="s">
        <v>8</v>
      </c>
      <c r="E40" s="40">
        <v>41.94</v>
      </c>
      <c r="F40" s="40">
        <v>44.44</v>
      </c>
      <c r="G40" s="40"/>
      <c r="H40" s="3"/>
    </row>
    <row r="41" spans="1:8">
      <c r="A41" s="37"/>
      <c r="B41" s="38" t="s">
        <v>892</v>
      </c>
      <c r="C41" s="37"/>
      <c r="D41" s="37" t="s">
        <v>8</v>
      </c>
      <c r="E41" s="40">
        <v>100</v>
      </c>
      <c r="F41" s="40">
        <v>100</v>
      </c>
      <c r="G41" s="40"/>
      <c r="H41" s="3"/>
    </row>
    <row r="42" spans="1:8" ht="60">
      <c r="A42" s="7"/>
      <c r="B42" s="19" t="s">
        <v>457</v>
      </c>
      <c r="C42" s="6" t="s">
        <v>458</v>
      </c>
      <c r="D42" s="6" t="s">
        <v>747</v>
      </c>
      <c r="E42" s="10"/>
      <c r="F42" s="10"/>
      <c r="G42" s="10"/>
    </row>
    <row r="43" spans="1:8">
      <c r="A43" s="7"/>
      <c r="B43" s="19" t="s">
        <v>891</v>
      </c>
      <c r="C43" s="6"/>
      <c r="D43" s="6"/>
      <c r="E43" s="10"/>
      <c r="F43" s="10">
        <v>12168</v>
      </c>
      <c r="G43" s="10"/>
    </row>
    <row r="44" spans="1:8">
      <c r="A44" s="7"/>
      <c r="B44" s="19" t="s">
        <v>892</v>
      </c>
      <c r="C44" s="6"/>
      <c r="D44" s="6"/>
      <c r="E44" s="10"/>
      <c r="F44" s="10"/>
      <c r="G44" s="10"/>
    </row>
    <row r="45" spans="1:8" ht="45" customHeight="1">
      <c r="A45" s="7"/>
      <c r="B45" s="19" t="s">
        <v>441</v>
      </c>
      <c r="C45" s="6" t="s">
        <v>459</v>
      </c>
      <c r="D45" s="6" t="s">
        <v>747</v>
      </c>
      <c r="E45" s="10"/>
      <c r="F45" s="10"/>
      <c r="G45" s="10"/>
      <c r="H45" s="18"/>
    </row>
    <row r="46" spans="1:8">
      <c r="A46" s="7"/>
      <c r="B46" s="19" t="s">
        <v>891</v>
      </c>
      <c r="C46" s="6"/>
      <c r="D46" s="6"/>
      <c r="E46" s="10"/>
      <c r="F46" s="10">
        <v>31187</v>
      </c>
      <c r="G46" s="10"/>
      <c r="H46" s="18"/>
    </row>
    <row r="47" spans="1:8">
      <c r="A47" s="7"/>
      <c r="B47" s="19" t="s">
        <v>892</v>
      </c>
      <c r="C47" s="6"/>
      <c r="D47" s="6"/>
      <c r="E47" s="10"/>
      <c r="F47" s="10">
        <v>3316</v>
      </c>
      <c r="G47" s="10"/>
      <c r="H47" s="18"/>
    </row>
    <row r="48" spans="1:8" ht="75">
      <c r="A48" s="37" t="s">
        <v>460</v>
      </c>
      <c r="B48" s="38" t="s">
        <v>461</v>
      </c>
      <c r="C48" s="37"/>
      <c r="D48" s="37"/>
      <c r="E48" s="44"/>
      <c r="F48" s="44"/>
      <c r="G48" s="44"/>
      <c r="H48" s="3" t="s">
        <v>91</v>
      </c>
    </row>
    <row r="49" spans="1:7">
      <c r="A49" s="39"/>
      <c r="B49" s="38" t="s">
        <v>462</v>
      </c>
      <c r="C49" s="37"/>
      <c r="D49" s="37"/>
      <c r="E49" s="45"/>
      <c r="F49" s="45"/>
      <c r="G49" s="45"/>
    </row>
    <row r="50" spans="1:7">
      <c r="A50" s="39"/>
      <c r="B50" s="38" t="s">
        <v>891</v>
      </c>
      <c r="C50" s="37"/>
      <c r="D50" s="37" t="s">
        <v>8</v>
      </c>
      <c r="E50" s="40">
        <v>0</v>
      </c>
      <c r="F50" s="40">
        <v>0</v>
      </c>
      <c r="G50" s="40"/>
    </row>
    <row r="51" spans="1:7">
      <c r="A51" s="39"/>
      <c r="B51" s="38" t="s">
        <v>892</v>
      </c>
      <c r="C51" s="37"/>
      <c r="D51" s="37" t="s">
        <v>8</v>
      </c>
      <c r="E51" s="40">
        <v>0</v>
      </c>
      <c r="F51" s="40">
        <v>1.79</v>
      </c>
      <c r="G51" s="40"/>
    </row>
    <row r="52" spans="1:7">
      <c r="A52" s="39"/>
      <c r="B52" s="38" t="s">
        <v>465</v>
      </c>
      <c r="C52" s="37"/>
      <c r="D52" s="37"/>
      <c r="E52" s="45"/>
      <c r="F52" s="45"/>
      <c r="G52" s="45"/>
    </row>
    <row r="53" spans="1:7">
      <c r="A53" s="39"/>
      <c r="B53" s="38" t="s">
        <v>891</v>
      </c>
      <c r="C53" s="37"/>
      <c r="D53" s="37" t="s">
        <v>8</v>
      </c>
      <c r="E53" s="40">
        <v>0</v>
      </c>
      <c r="F53" s="40">
        <v>0</v>
      </c>
      <c r="G53" s="40"/>
    </row>
    <row r="54" spans="1:7">
      <c r="A54" s="39"/>
      <c r="B54" s="38" t="s">
        <v>892</v>
      </c>
      <c r="C54" s="37"/>
      <c r="D54" s="37" t="s">
        <v>8</v>
      </c>
      <c r="E54" s="40">
        <v>0</v>
      </c>
      <c r="F54" s="40">
        <v>0</v>
      </c>
      <c r="G54" s="40"/>
    </row>
    <row r="55" spans="1:7">
      <c r="A55" s="39"/>
      <c r="B55" s="38" t="s">
        <v>466</v>
      </c>
      <c r="C55" s="37"/>
      <c r="D55" s="37"/>
      <c r="E55" s="45"/>
      <c r="F55" s="45"/>
      <c r="G55" s="45"/>
    </row>
    <row r="56" spans="1:7">
      <c r="A56" s="39"/>
      <c r="B56" s="38" t="s">
        <v>891</v>
      </c>
      <c r="C56" s="37"/>
      <c r="D56" s="37" t="s">
        <v>8</v>
      </c>
      <c r="E56" s="40">
        <v>0</v>
      </c>
      <c r="F56" s="40">
        <v>0</v>
      </c>
      <c r="G56" s="40"/>
    </row>
    <row r="57" spans="1:7">
      <c r="A57" s="39"/>
      <c r="B57" s="38" t="s">
        <v>892</v>
      </c>
      <c r="C57" s="37"/>
      <c r="D57" s="37" t="s">
        <v>8</v>
      </c>
      <c r="E57" s="40">
        <v>0</v>
      </c>
      <c r="F57" s="40">
        <v>0</v>
      </c>
      <c r="G57" s="40"/>
    </row>
    <row r="58" spans="1:7" ht="60">
      <c r="A58" s="7"/>
      <c r="B58" s="19" t="s">
        <v>463</v>
      </c>
      <c r="C58" s="6" t="s">
        <v>464</v>
      </c>
      <c r="D58" s="6" t="s">
        <v>747</v>
      </c>
      <c r="E58" s="10"/>
      <c r="F58" s="10"/>
      <c r="G58" s="10"/>
    </row>
    <row r="59" spans="1:7" ht="60">
      <c r="A59" s="7"/>
      <c r="B59" s="19" t="s">
        <v>467</v>
      </c>
      <c r="C59" s="6" t="s">
        <v>468</v>
      </c>
      <c r="D59" s="6" t="s">
        <v>747</v>
      </c>
      <c r="E59" s="10"/>
      <c r="F59" s="10"/>
      <c r="G59" s="10"/>
    </row>
    <row r="60" spans="1:7" ht="60">
      <c r="A60" s="7"/>
      <c r="B60" s="19" t="s">
        <v>469</v>
      </c>
      <c r="C60" s="6" t="s">
        <v>470</v>
      </c>
      <c r="D60" s="6" t="s">
        <v>747</v>
      </c>
      <c r="E60" s="10"/>
      <c r="F60" s="10"/>
      <c r="G60" s="10"/>
    </row>
    <row r="61" spans="1:7" ht="60">
      <c r="A61" s="7"/>
      <c r="B61" s="19" t="s">
        <v>474</v>
      </c>
      <c r="C61" s="6" t="s">
        <v>471</v>
      </c>
      <c r="D61" s="6" t="s">
        <v>747</v>
      </c>
      <c r="E61" s="10"/>
      <c r="F61" s="10"/>
      <c r="G61" s="10"/>
    </row>
    <row r="62" spans="1:7" ht="60">
      <c r="A62" s="7"/>
      <c r="B62" s="19" t="s">
        <v>475</v>
      </c>
      <c r="C62" s="6" t="s">
        <v>472</v>
      </c>
      <c r="D62" s="6" t="s">
        <v>747</v>
      </c>
      <c r="E62" s="10"/>
      <c r="F62" s="10"/>
      <c r="G62" s="10"/>
    </row>
    <row r="63" spans="1:7" ht="60">
      <c r="A63" s="7"/>
      <c r="B63" s="19" t="s">
        <v>476</v>
      </c>
      <c r="C63" s="6" t="s">
        <v>473</v>
      </c>
      <c r="D63" s="6" t="s">
        <v>747</v>
      </c>
      <c r="E63" s="10"/>
      <c r="F63" s="10"/>
      <c r="G63" s="10"/>
    </row>
    <row r="64" spans="1:7" ht="60">
      <c r="A64" s="42" t="s">
        <v>478</v>
      </c>
      <c r="B64" s="43" t="s">
        <v>477</v>
      </c>
      <c r="C64" s="39"/>
      <c r="D64" s="39"/>
      <c r="E64" s="39"/>
      <c r="F64" s="39"/>
      <c r="G64" s="39"/>
    </row>
    <row r="65" spans="1:8" ht="75">
      <c r="A65" s="37" t="s">
        <v>479</v>
      </c>
      <c r="B65" s="38" t="s">
        <v>860</v>
      </c>
      <c r="C65" s="39"/>
      <c r="D65" s="37"/>
      <c r="E65" s="45"/>
      <c r="F65" s="45"/>
      <c r="G65" s="45"/>
      <c r="H65" s="3" t="s">
        <v>91</v>
      </c>
    </row>
    <row r="66" spans="1:8">
      <c r="A66" s="37"/>
      <c r="B66" s="41" t="s">
        <v>861</v>
      </c>
      <c r="C66" s="39"/>
      <c r="D66" s="37"/>
      <c r="E66" s="45"/>
      <c r="F66" s="45"/>
      <c r="G66" s="45"/>
      <c r="H66" s="3"/>
    </row>
    <row r="67" spans="1:8">
      <c r="A67" s="37"/>
      <c r="B67" s="38" t="s">
        <v>891</v>
      </c>
      <c r="C67" s="39"/>
      <c r="D67" s="37" t="s">
        <v>8</v>
      </c>
      <c r="E67" s="40">
        <v>14.45</v>
      </c>
      <c r="F67" s="40">
        <v>14.33</v>
      </c>
      <c r="G67" s="40"/>
      <c r="H67" s="3"/>
    </row>
    <row r="68" spans="1:8">
      <c r="A68" s="37"/>
      <c r="B68" s="38" t="s">
        <v>892</v>
      </c>
      <c r="C68" s="39"/>
      <c r="D68" s="37" t="s">
        <v>8</v>
      </c>
      <c r="E68" s="40">
        <v>8.4</v>
      </c>
      <c r="F68" s="40">
        <v>12.5</v>
      </c>
      <c r="G68" s="40"/>
      <c r="H68" s="3"/>
    </row>
    <row r="69" spans="1:8">
      <c r="A69" s="37"/>
      <c r="B69" s="41" t="s">
        <v>862</v>
      </c>
      <c r="C69" s="39"/>
      <c r="D69" s="37"/>
      <c r="E69" s="45"/>
      <c r="F69" s="45"/>
      <c r="G69" s="45"/>
      <c r="H69" s="3"/>
    </row>
    <row r="70" spans="1:8">
      <c r="A70" s="37"/>
      <c r="B70" s="38" t="s">
        <v>891</v>
      </c>
      <c r="C70" s="39"/>
      <c r="D70" s="37" t="s">
        <v>8</v>
      </c>
      <c r="E70" s="40">
        <v>56.35</v>
      </c>
      <c r="F70" s="40">
        <v>57.89</v>
      </c>
      <c r="G70" s="40"/>
      <c r="H70" s="3"/>
    </row>
    <row r="71" spans="1:8">
      <c r="A71" s="37"/>
      <c r="B71" s="38" t="s">
        <v>892</v>
      </c>
      <c r="C71" s="39"/>
      <c r="D71" s="37" t="s">
        <v>8</v>
      </c>
      <c r="E71" s="40">
        <v>52.94</v>
      </c>
      <c r="F71" s="40">
        <v>70.19</v>
      </c>
      <c r="G71" s="40"/>
      <c r="H71" s="3"/>
    </row>
    <row r="72" spans="1:8" ht="90">
      <c r="A72" s="7"/>
      <c r="B72" s="19" t="s">
        <v>480</v>
      </c>
      <c r="C72" s="6" t="s">
        <v>481</v>
      </c>
      <c r="D72" s="6" t="s">
        <v>747</v>
      </c>
      <c r="E72" s="10"/>
      <c r="F72" s="10"/>
      <c r="G72" s="10"/>
      <c r="H72" s="3"/>
    </row>
    <row r="73" spans="1:8" ht="90">
      <c r="A73" s="7"/>
      <c r="B73" s="19" t="s">
        <v>482</v>
      </c>
      <c r="C73" s="6" t="s">
        <v>483</v>
      </c>
      <c r="D73" s="6" t="s">
        <v>747</v>
      </c>
      <c r="E73" s="10"/>
      <c r="F73" s="10"/>
      <c r="G73" s="10"/>
    </row>
    <row r="74" spans="1:8" ht="90">
      <c r="A74" s="7"/>
      <c r="B74" s="19" t="s">
        <v>484</v>
      </c>
      <c r="C74" s="6" t="s">
        <v>485</v>
      </c>
      <c r="D74" s="6" t="s">
        <v>747</v>
      </c>
      <c r="E74" s="10"/>
      <c r="F74" s="10"/>
      <c r="G74" s="10"/>
    </row>
    <row r="75" spans="1:8" ht="75">
      <c r="A75" s="37" t="s">
        <v>487</v>
      </c>
      <c r="B75" s="38" t="s">
        <v>486</v>
      </c>
      <c r="C75" s="39"/>
      <c r="D75" s="37"/>
      <c r="E75" s="45"/>
      <c r="F75" s="45"/>
      <c r="G75" s="45"/>
      <c r="H75" s="3" t="s">
        <v>91</v>
      </c>
    </row>
    <row r="76" spans="1:8">
      <c r="A76" s="48"/>
      <c r="B76" s="38" t="s">
        <v>891</v>
      </c>
      <c r="C76" s="39"/>
      <c r="D76" s="37" t="s">
        <v>8</v>
      </c>
      <c r="E76" s="40">
        <v>11.68</v>
      </c>
      <c r="F76" s="40">
        <v>13.01</v>
      </c>
      <c r="G76" s="40"/>
      <c r="H76" s="3"/>
    </row>
    <row r="77" spans="1:8">
      <c r="A77" s="48"/>
      <c r="B77" s="38" t="s">
        <v>892</v>
      </c>
      <c r="C77" s="39"/>
      <c r="D77" s="37" t="s">
        <v>8</v>
      </c>
      <c r="E77" s="40">
        <v>5.04</v>
      </c>
      <c r="F77" s="40">
        <v>3.85</v>
      </c>
      <c r="G77" s="40"/>
      <c r="H77" s="3"/>
    </row>
    <row r="78" spans="1:8" ht="48.75" customHeight="1">
      <c r="A78" s="267"/>
      <c r="B78" s="267" t="s">
        <v>488</v>
      </c>
      <c r="C78" s="6" t="s">
        <v>884</v>
      </c>
      <c r="D78" s="6" t="s">
        <v>747</v>
      </c>
      <c r="E78" s="10"/>
      <c r="F78" s="10"/>
      <c r="G78" s="10"/>
      <c r="H78" s="3"/>
    </row>
    <row r="79" spans="1:8" ht="48.75" customHeight="1">
      <c r="A79" s="269"/>
      <c r="B79" s="269"/>
      <c r="C79" s="6" t="s">
        <v>489</v>
      </c>
      <c r="D79" s="6" t="s">
        <v>747</v>
      </c>
      <c r="E79" s="10"/>
      <c r="F79" s="10"/>
      <c r="G79" s="10"/>
      <c r="H79" s="3"/>
    </row>
    <row r="80" spans="1:8" ht="90">
      <c r="A80" s="21"/>
      <c r="B80" s="19" t="s">
        <v>484</v>
      </c>
      <c r="C80" s="6" t="s">
        <v>490</v>
      </c>
      <c r="D80" s="6" t="s">
        <v>747</v>
      </c>
      <c r="E80" s="10"/>
      <c r="F80" s="10"/>
      <c r="G80" s="10"/>
    </row>
    <row r="81" spans="1:8" ht="90">
      <c r="A81" s="37" t="s">
        <v>492</v>
      </c>
      <c r="B81" s="38" t="s">
        <v>491</v>
      </c>
      <c r="C81" s="37"/>
      <c r="D81" s="37"/>
      <c r="E81" s="45"/>
      <c r="F81" s="45"/>
      <c r="G81" s="45"/>
      <c r="H81" s="3" t="s">
        <v>91</v>
      </c>
    </row>
    <row r="82" spans="1:8">
      <c r="A82" s="49"/>
      <c r="B82" s="38" t="s">
        <v>891</v>
      </c>
      <c r="C82" s="37"/>
      <c r="D82" s="37" t="s">
        <v>747</v>
      </c>
      <c r="E82" s="40">
        <v>35.18</v>
      </c>
      <c r="F82" s="40">
        <v>41.08</v>
      </c>
      <c r="G82" s="40"/>
      <c r="H82" s="3"/>
    </row>
    <row r="83" spans="1:8">
      <c r="A83" s="49"/>
      <c r="B83" s="38" t="s">
        <v>892</v>
      </c>
      <c r="C83" s="37"/>
      <c r="D83" s="37" t="s">
        <v>747</v>
      </c>
      <c r="E83" s="40">
        <v>48.74</v>
      </c>
      <c r="F83" s="40">
        <v>47.12</v>
      </c>
      <c r="G83" s="40"/>
      <c r="H83" s="3"/>
    </row>
    <row r="84" spans="1:8" ht="75">
      <c r="A84" s="17"/>
      <c r="B84" s="19" t="s">
        <v>493</v>
      </c>
      <c r="C84" s="6" t="s">
        <v>494</v>
      </c>
      <c r="D84" s="6" t="s">
        <v>747</v>
      </c>
      <c r="E84" s="10"/>
      <c r="F84" s="10"/>
      <c r="G84" s="10"/>
      <c r="H84" s="3"/>
    </row>
    <row r="85" spans="1:8" ht="90">
      <c r="A85" s="17"/>
      <c r="B85" s="19" t="s">
        <v>484</v>
      </c>
      <c r="C85" s="6" t="s">
        <v>885</v>
      </c>
      <c r="D85" s="6" t="s">
        <v>747</v>
      </c>
      <c r="E85" s="10"/>
      <c r="F85" s="10"/>
      <c r="G85" s="10"/>
      <c r="H85" s="3"/>
    </row>
    <row r="86" spans="1:8" ht="60">
      <c r="A86" s="37" t="s">
        <v>496</v>
      </c>
      <c r="B86" s="38" t="s">
        <v>495</v>
      </c>
      <c r="C86" s="37"/>
      <c r="D86" s="37"/>
      <c r="E86" s="45"/>
      <c r="F86" s="45"/>
      <c r="G86" s="45"/>
      <c r="H86" s="3" t="s">
        <v>91</v>
      </c>
    </row>
    <row r="87" spans="1:8">
      <c r="A87" s="49"/>
      <c r="B87" s="38" t="s">
        <v>891</v>
      </c>
      <c r="C87" s="37"/>
      <c r="D87" s="37" t="s">
        <v>747</v>
      </c>
      <c r="E87" s="40">
        <v>10.87</v>
      </c>
      <c r="F87" s="40">
        <v>11.33</v>
      </c>
      <c r="G87" s="40"/>
      <c r="H87" s="3"/>
    </row>
    <row r="88" spans="1:8">
      <c r="A88" s="49"/>
      <c r="B88" s="38" t="s">
        <v>892</v>
      </c>
      <c r="C88" s="37"/>
      <c r="D88" s="37" t="s">
        <v>747</v>
      </c>
      <c r="E88" s="40">
        <v>4.41</v>
      </c>
      <c r="F88" s="40">
        <v>3.84</v>
      </c>
      <c r="G88" s="40"/>
      <c r="H88" s="3"/>
    </row>
    <row r="89" spans="1:8" ht="45">
      <c r="A89" s="17"/>
      <c r="B89" s="19" t="s">
        <v>449</v>
      </c>
      <c r="C89" s="6" t="s">
        <v>497</v>
      </c>
      <c r="D89" s="6" t="s">
        <v>747</v>
      </c>
      <c r="E89" s="10"/>
      <c r="F89" s="10"/>
      <c r="G89" s="10"/>
      <c r="H89" s="18"/>
    </row>
    <row r="90" spans="1:8" ht="60">
      <c r="A90" s="17"/>
      <c r="B90" s="19" t="s">
        <v>498</v>
      </c>
      <c r="C90" s="6" t="s">
        <v>499</v>
      </c>
      <c r="D90" s="6" t="s">
        <v>747</v>
      </c>
      <c r="E90" s="10"/>
      <c r="F90" s="10"/>
      <c r="G90" s="10"/>
    </row>
    <row r="91" spans="1:8" ht="45">
      <c r="A91" s="267"/>
      <c r="B91" s="267" t="s">
        <v>500</v>
      </c>
      <c r="C91" s="6" t="s">
        <v>501</v>
      </c>
      <c r="D91" s="6" t="s">
        <v>747</v>
      </c>
      <c r="E91" s="10"/>
      <c r="F91" s="10"/>
      <c r="G91" s="10"/>
    </row>
    <row r="92" spans="1:8" ht="45">
      <c r="A92" s="269"/>
      <c r="B92" s="269"/>
      <c r="C92" s="6" t="s">
        <v>502</v>
      </c>
      <c r="D92" s="6" t="s">
        <v>747</v>
      </c>
      <c r="E92" s="10"/>
      <c r="F92" s="10"/>
      <c r="G92" s="10"/>
      <c r="H92" s="18"/>
    </row>
    <row r="93" spans="1:8" ht="90">
      <c r="A93" s="25"/>
      <c r="B93" s="19" t="s">
        <v>484</v>
      </c>
      <c r="C93" s="6" t="s">
        <v>490</v>
      </c>
      <c r="D93" s="6" t="s">
        <v>747</v>
      </c>
      <c r="E93" s="10"/>
      <c r="F93" s="10"/>
      <c r="G93" s="10"/>
      <c r="H93" s="18"/>
    </row>
    <row r="94" spans="1:8" ht="60">
      <c r="A94" s="37" t="s">
        <v>504</v>
      </c>
      <c r="B94" s="38" t="s">
        <v>503</v>
      </c>
      <c r="C94" s="37"/>
      <c r="D94" s="37" t="s">
        <v>8</v>
      </c>
      <c r="E94" s="45" t="e">
        <f>(E95/E96/12*1000)/E97*100</f>
        <v>#DIV/0!</v>
      </c>
      <c r="F94" s="40">
        <v>159.85</v>
      </c>
      <c r="G94" s="45"/>
      <c r="H94" s="3" t="s">
        <v>14</v>
      </c>
    </row>
    <row r="95" spans="1:8" ht="75">
      <c r="A95" s="25"/>
      <c r="B95" s="19" t="s">
        <v>505</v>
      </c>
      <c r="C95" s="6" t="s">
        <v>506</v>
      </c>
      <c r="D95" s="6" t="s">
        <v>851</v>
      </c>
      <c r="E95" s="10"/>
      <c r="F95" s="10"/>
      <c r="G95" s="10"/>
      <c r="H95" s="3"/>
    </row>
    <row r="96" spans="1:8" ht="60">
      <c r="A96" s="25"/>
      <c r="B96" s="19" t="s">
        <v>507</v>
      </c>
      <c r="C96" s="6" t="s">
        <v>508</v>
      </c>
      <c r="D96" s="6" t="s">
        <v>747</v>
      </c>
      <c r="E96" s="10"/>
      <c r="F96" s="10"/>
      <c r="G96" s="10"/>
      <c r="H96" s="18"/>
    </row>
    <row r="97" spans="1:8" ht="30">
      <c r="A97" s="25"/>
      <c r="B97" s="19" t="s">
        <v>231</v>
      </c>
      <c r="C97" s="6" t="s">
        <v>509</v>
      </c>
      <c r="D97" s="6" t="s">
        <v>851</v>
      </c>
      <c r="E97" s="10"/>
      <c r="F97" s="10"/>
      <c r="G97" s="10"/>
      <c r="H97" s="18"/>
    </row>
    <row r="98" spans="1:8" ht="60">
      <c r="A98" s="54" t="s">
        <v>510</v>
      </c>
      <c r="B98" s="55" t="s">
        <v>511</v>
      </c>
      <c r="C98" s="54"/>
      <c r="D98" s="54" t="s">
        <v>8</v>
      </c>
      <c r="E98" s="46" t="e">
        <f>E99/E100*100</f>
        <v>#DIV/0!</v>
      </c>
      <c r="F98" s="46" t="e">
        <f>F99/F100*100</f>
        <v>#DIV/0!</v>
      </c>
      <c r="G98" s="46" t="e">
        <f>G99/G100*100</f>
        <v>#DIV/0!</v>
      </c>
      <c r="H98" s="3" t="s">
        <v>36</v>
      </c>
    </row>
    <row r="99" spans="1:8" ht="105">
      <c r="A99" s="58"/>
      <c r="B99" s="58" t="s">
        <v>512</v>
      </c>
      <c r="C99" s="33" t="s">
        <v>513</v>
      </c>
      <c r="D99" s="33" t="s">
        <v>747</v>
      </c>
      <c r="E99" s="34"/>
      <c r="F99" s="34"/>
      <c r="G99" s="34"/>
      <c r="H99" s="18"/>
    </row>
    <row r="100" spans="1:8" ht="105">
      <c r="A100" s="58"/>
      <c r="B100" s="58" t="s">
        <v>514</v>
      </c>
      <c r="C100" s="33" t="s">
        <v>513</v>
      </c>
      <c r="D100" s="33" t="s">
        <v>747</v>
      </c>
      <c r="E100" s="34"/>
      <c r="F100" s="34"/>
      <c r="G100" s="34"/>
    </row>
    <row r="101" spans="1:8" ht="75">
      <c r="A101" s="54" t="s">
        <v>515</v>
      </c>
      <c r="B101" s="55" t="s">
        <v>516</v>
      </c>
      <c r="C101" s="54"/>
      <c r="D101" s="54" t="s">
        <v>8</v>
      </c>
      <c r="E101" s="46" t="e">
        <f>E102/E103*100</f>
        <v>#DIV/0!</v>
      </c>
      <c r="F101" s="46" t="e">
        <f>F102/F103*100</f>
        <v>#DIV/0!</v>
      </c>
      <c r="G101" s="46" t="e">
        <f>G102/G103*100</f>
        <v>#DIV/0!</v>
      </c>
      <c r="H101" s="3" t="s">
        <v>36</v>
      </c>
    </row>
    <row r="102" spans="1:8" ht="105">
      <c r="A102" s="62"/>
      <c r="B102" s="58" t="s">
        <v>517</v>
      </c>
      <c r="C102" s="33" t="s">
        <v>513</v>
      </c>
      <c r="D102" s="33" t="s">
        <v>747</v>
      </c>
      <c r="E102" s="34"/>
      <c r="F102" s="34"/>
      <c r="G102" s="34"/>
    </row>
    <row r="103" spans="1:8" ht="105">
      <c r="A103" s="62"/>
      <c r="B103" s="58" t="s">
        <v>518</v>
      </c>
      <c r="C103" s="33" t="s">
        <v>513</v>
      </c>
      <c r="D103" s="33" t="s">
        <v>747</v>
      </c>
      <c r="E103" s="34"/>
      <c r="F103" s="34"/>
      <c r="G103" s="34"/>
    </row>
    <row r="104" spans="1:8" ht="60">
      <c r="A104" s="42" t="s">
        <v>519</v>
      </c>
      <c r="B104" s="43" t="s">
        <v>520</v>
      </c>
      <c r="C104" s="39"/>
      <c r="D104" s="37"/>
      <c r="E104" s="39"/>
      <c r="F104" s="39"/>
      <c r="G104" s="39"/>
    </row>
    <row r="105" spans="1:8" ht="60">
      <c r="A105" s="37" t="s">
        <v>522</v>
      </c>
      <c r="B105" s="38" t="s">
        <v>521</v>
      </c>
      <c r="C105" s="39"/>
      <c r="D105" s="37"/>
      <c r="E105" s="45"/>
      <c r="F105" s="45"/>
      <c r="G105" s="45"/>
      <c r="H105" s="3" t="s">
        <v>91</v>
      </c>
    </row>
    <row r="106" spans="1:8">
      <c r="A106" s="37"/>
      <c r="B106" s="38" t="s">
        <v>891</v>
      </c>
      <c r="C106" s="39"/>
      <c r="D106" s="37" t="s">
        <v>8</v>
      </c>
      <c r="E106" s="40">
        <v>68.52</v>
      </c>
      <c r="F106" s="40">
        <v>68.83</v>
      </c>
      <c r="G106" s="40"/>
      <c r="H106" s="3"/>
    </row>
    <row r="107" spans="1:8">
      <c r="A107" s="37"/>
      <c r="B107" s="38" t="s">
        <v>892</v>
      </c>
      <c r="C107" s="39"/>
      <c r="D107" s="37" t="s">
        <v>8</v>
      </c>
      <c r="E107" s="40">
        <v>0</v>
      </c>
      <c r="F107" s="40">
        <v>100</v>
      </c>
      <c r="G107" s="40"/>
      <c r="H107" s="3"/>
    </row>
    <row r="108" spans="1:8" ht="60">
      <c r="A108" s="6"/>
      <c r="B108" s="19" t="s">
        <v>523</v>
      </c>
      <c r="C108" s="6" t="s">
        <v>524</v>
      </c>
      <c r="D108" s="6" t="s">
        <v>747</v>
      </c>
      <c r="E108" s="10"/>
      <c r="F108" s="10"/>
      <c r="G108" s="10"/>
      <c r="H108" s="18"/>
    </row>
    <row r="109" spans="1:8" ht="45">
      <c r="A109" s="6"/>
      <c r="B109" s="19" t="s">
        <v>525</v>
      </c>
      <c r="C109" s="6" t="s">
        <v>526</v>
      </c>
      <c r="D109" s="6" t="s">
        <v>747</v>
      </c>
      <c r="E109" s="10"/>
      <c r="F109" s="10"/>
      <c r="G109" s="10"/>
    </row>
    <row r="110" spans="1:8" ht="60">
      <c r="A110" s="37" t="s">
        <v>527</v>
      </c>
      <c r="B110" s="38" t="s">
        <v>528</v>
      </c>
      <c r="C110" s="39"/>
      <c r="D110" s="37"/>
      <c r="E110" s="45"/>
      <c r="F110" s="45"/>
      <c r="G110" s="45"/>
      <c r="H110" s="3" t="s">
        <v>91</v>
      </c>
    </row>
    <row r="111" spans="1:8">
      <c r="A111" s="37"/>
      <c r="B111" s="38" t="s">
        <v>891</v>
      </c>
      <c r="C111" s="39"/>
      <c r="D111" s="37" t="s">
        <v>8</v>
      </c>
      <c r="E111" s="40">
        <v>76.84</v>
      </c>
      <c r="F111" s="40">
        <v>73.680000000000007</v>
      </c>
      <c r="G111" s="40"/>
      <c r="H111" s="3"/>
    </row>
    <row r="112" spans="1:8">
      <c r="A112" s="37"/>
      <c r="B112" s="38" t="s">
        <v>892</v>
      </c>
      <c r="C112" s="39"/>
      <c r="D112" s="37" t="s">
        <v>8</v>
      </c>
      <c r="E112" s="40">
        <v>831.3</v>
      </c>
      <c r="F112" s="40">
        <v>1056.19</v>
      </c>
      <c r="G112" s="40"/>
      <c r="H112" s="3"/>
    </row>
    <row r="113" spans="1:9" ht="75">
      <c r="A113" s="6"/>
      <c r="B113" s="19" t="s">
        <v>529</v>
      </c>
      <c r="C113" s="6" t="s">
        <v>530</v>
      </c>
      <c r="D113" s="6" t="s">
        <v>883</v>
      </c>
      <c r="E113" s="10"/>
      <c r="F113" s="10"/>
      <c r="G113" s="10"/>
      <c r="H113" s="3"/>
    </row>
    <row r="114" spans="1:9" ht="45">
      <c r="A114" s="6"/>
      <c r="B114" s="19" t="s">
        <v>531</v>
      </c>
      <c r="C114" s="6" t="s">
        <v>532</v>
      </c>
      <c r="D114" s="6" t="s">
        <v>747</v>
      </c>
      <c r="E114" s="10"/>
      <c r="F114" s="10"/>
      <c r="G114" s="10"/>
      <c r="H114" s="3"/>
    </row>
    <row r="115" spans="1:9" ht="60">
      <c r="A115" s="37" t="s">
        <v>863</v>
      </c>
      <c r="B115" s="38" t="s">
        <v>533</v>
      </c>
      <c r="C115" s="39"/>
      <c r="D115" s="37"/>
      <c r="E115" s="45"/>
      <c r="F115" s="45"/>
      <c r="G115" s="45"/>
      <c r="H115" s="3" t="s">
        <v>91</v>
      </c>
    </row>
    <row r="116" spans="1:9">
      <c r="A116" s="48"/>
      <c r="B116" s="38" t="s">
        <v>65</v>
      </c>
      <c r="C116" s="39"/>
      <c r="D116" s="37"/>
      <c r="E116" s="45"/>
      <c r="F116" s="45"/>
      <c r="G116" s="45"/>
      <c r="H116" s="3"/>
    </row>
    <row r="117" spans="1:9">
      <c r="A117" s="48"/>
      <c r="B117" s="38" t="s">
        <v>891</v>
      </c>
      <c r="C117" s="39"/>
      <c r="D117" s="37" t="s">
        <v>850</v>
      </c>
      <c r="E117" s="40">
        <v>20.77</v>
      </c>
      <c r="F117" s="40">
        <v>21.61</v>
      </c>
      <c r="G117" s="40"/>
      <c r="H117" s="3"/>
    </row>
    <row r="118" spans="1:9">
      <c r="A118" s="48"/>
      <c r="B118" s="38" t="s">
        <v>892</v>
      </c>
      <c r="C118" s="39"/>
      <c r="D118" s="37" t="s">
        <v>850</v>
      </c>
      <c r="E118" s="40">
        <v>55.63</v>
      </c>
      <c r="F118" s="40">
        <v>68.38</v>
      </c>
      <c r="G118" s="40"/>
      <c r="H118" s="3"/>
    </row>
    <row r="119" spans="1:9">
      <c r="A119" s="48"/>
      <c r="B119" s="38" t="s">
        <v>71</v>
      </c>
      <c r="C119" s="39"/>
      <c r="D119" s="37"/>
      <c r="E119" s="45"/>
      <c r="F119" s="45"/>
      <c r="G119" s="45"/>
      <c r="H119" s="3"/>
    </row>
    <row r="120" spans="1:9">
      <c r="A120" s="48"/>
      <c r="B120" s="38" t="s">
        <v>891</v>
      </c>
      <c r="C120" s="39"/>
      <c r="D120" s="37" t="s">
        <v>850</v>
      </c>
      <c r="E120" s="40">
        <v>17.21</v>
      </c>
      <c r="F120" s="40">
        <v>17.989999999999998</v>
      </c>
      <c r="G120" s="40"/>
      <c r="H120" s="3"/>
    </row>
    <row r="121" spans="1:9">
      <c r="A121" s="48"/>
      <c r="B121" s="38" t="s">
        <v>892</v>
      </c>
      <c r="C121" s="39"/>
      <c r="D121" s="37" t="s">
        <v>850</v>
      </c>
      <c r="E121" s="40">
        <v>55.63</v>
      </c>
      <c r="F121" s="40">
        <v>68.38</v>
      </c>
      <c r="G121" s="40"/>
      <c r="H121" s="3"/>
    </row>
    <row r="122" spans="1:9" ht="45">
      <c r="A122" s="21"/>
      <c r="B122" s="19" t="s">
        <v>535</v>
      </c>
      <c r="C122" s="6" t="s">
        <v>536</v>
      </c>
      <c r="D122" s="6" t="s">
        <v>850</v>
      </c>
      <c r="E122" s="10"/>
      <c r="F122" s="10"/>
      <c r="G122" s="10"/>
      <c r="H122" s="18"/>
    </row>
    <row r="123" spans="1:9" ht="60">
      <c r="A123" s="21"/>
      <c r="B123" s="19" t="s">
        <v>537</v>
      </c>
      <c r="C123" s="6" t="s">
        <v>538</v>
      </c>
      <c r="D123" s="6" t="s">
        <v>850</v>
      </c>
      <c r="E123" s="10"/>
      <c r="F123" s="10"/>
      <c r="G123" s="10"/>
    </row>
    <row r="124" spans="1:9" ht="45">
      <c r="A124" s="21"/>
      <c r="B124" s="19" t="s">
        <v>539</v>
      </c>
      <c r="C124" s="6" t="s">
        <v>540</v>
      </c>
      <c r="D124" s="6" t="s">
        <v>747</v>
      </c>
      <c r="E124" s="10"/>
      <c r="F124" s="10"/>
      <c r="G124" s="10"/>
      <c r="H124" s="18"/>
      <c r="I124" s="18"/>
    </row>
    <row r="125" spans="1:9" ht="60">
      <c r="A125" s="37" t="s">
        <v>547</v>
      </c>
      <c r="B125" s="38" t="s">
        <v>541</v>
      </c>
      <c r="C125" s="39"/>
      <c r="D125" s="37"/>
      <c r="E125" s="45"/>
      <c r="F125" s="45"/>
      <c r="G125" s="45"/>
      <c r="H125" s="3" t="s">
        <v>91</v>
      </c>
    </row>
    <row r="126" spans="1:9">
      <c r="A126" s="37"/>
      <c r="B126" s="38" t="s">
        <v>891</v>
      </c>
      <c r="C126" s="39"/>
      <c r="D126" s="37" t="s">
        <v>8</v>
      </c>
      <c r="E126" s="40">
        <v>100</v>
      </c>
      <c r="F126" s="40">
        <v>100</v>
      </c>
      <c r="G126" s="40"/>
      <c r="H126" s="3"/>
    </row>
    <row r="127" spans="1:9">
      <c r="A127" s="37"/>
      <c r="B127" s="38" t="s">
        <v>892</v>
      </c>
      <c r="C127" s="39"/>
      <c r="D127" s="37" t="s">
        <v>8</v>
      </c>
      <c r="E127" s="40">
        <v>77.78</v>
      </c>
      <c r="F127" s="40">
        <v>87.5</v>
      </c>
      <c r="G127" s="40"/>
      <c r="H127" s="3"/>
    </row>
    <row r="128" spans="1:9" ht="60">
      <c r="A128" s="6"/>
      <c r="B128" s="19" t="s">
        <v>542</v>
      </c>
      <c r="C128" s="6" t="s">
        <v>543</v>
      </c>
      <c r="D128" s="6" t="s">
        <v>850</v>
      </c>
      <c r="E128" s="10"/>
      <c r="F128" s="10"/>
      <c r="G128" s="10"/>
    </row>
    <row r="129" spans="1:8" ht="45">
      <c r="A129" s="6"/>
      <c r="B129" s="19" t="s">
        <v>544</v>
      </c>
      <c r="C129" s="6" t="s">
        <v>545</v>
      </c>
      <c r="D129" s="6" t="s">
        <v>850</v>
      </c>
      <c r="E129" s="10"/>
      <c r="F129" s="10"/>
      <c r="G129" s="10"/>
    </row>
    <row r="130" spans="1:8" ht="60">
      <c r="A130" s="37" t="s">
        <v>546</v>
      </c>
      <c r="B130" s="38" t="s">
        <v>548</v>
      </c>
      <c r="C130" s="37"/>
      <c r="D130" s="37"/>
      <c r="E130" s="45"/>
      <c r="F130" s="45"/>
      <c r="G130" s="45"/>
      <c r="H130" s="3" t="s">
        <v>91</v>
      </c>
    </row>
    <row r="131" spans="1:8" ht="30">
      <c r="A131" s="48"/>
      <c r="B131" s="38" t="s">
        <v>891</v>
      </c>
      <c r="C131" s="37"/>
      <c r="D131" s="37" t="s">
        <v>849</v>
      </c>
      <c r="E131" s="40">
        <v>16.45</v>
      </c>
      <c r="F131" s="40">
        <v>15.54</v>
      </c>
      <c r="G131" s="40"/>
      <c r="H131" s="3"/>
    </row>
    <row r="132" spans="1:8" ht="30">
      <c r="A132" s="48"/>
      <c r="B132" s="38" t="s">
        <v>892</v>
      </c>
      <c r="C132" s="37"/>
      <c r="D132" s="37" t="s">
        <v>849</v>
      </c>
      <c r="E132" s="40">
        <v>33.880000000000003</v>
      </c>
      <c r="F132" s="40">
        <v>34.26</v>
      </c>
      <c r="G132" s="40"/>
      <c r="H132" s="3"/>
    </row>
    <row r="133" spans="1:8" ht="45" customHeight="1">
      <c r="A133" s="264"/>
      <c r="B133" s="267" t="s">
        <v>549</v>
      </c>
      <c r="C133" s="6" t="s">
        <v>550</v>
      </c>
      <c r="D133" s="6" t="s">
        <v>849</v>
      </c>
      <c r="E133" s="10"/>
      <c r="F133" s="10"/>
      <c r="G133" s="10"/>
      <c r="H133" s="18"/>
    </row>
    <row r="134" spans="1:8" ht="30">
      <c r="A134" s="265"/>
      <c r="B134" s="268"/>
      <c r="C134" s="6" t="s">
        <v>551</v>
      </c>
      <c r="D134" s="6" t="s">
        <v>849</v>
      </c>
      <c r="E134" s="10"/>
      <c r="F134" s="10"/>
      <c r="G134" s="10"/>
    </row>
    <row r="135" spans="1:8" ht="30">
      <c r="A135" s="266"/>
      <c r="B135" s="269"/>
      <c r="C135" s="6" t="s">
        <v>552</v>
      </c>
      <c r="D135" s="6" t="s">
        <v>849</v>
      </c>
      <c r="E135" s="10"/>
      <c r="F135" s="10"/>
      <c r="G135" s="10"/>
    </row>
    <row r="136" spans="1:8" ht="45">
      <c r="A136" s="23"/>
      <c r="B136" s="19" t="s">
        <v>539</v>
      </c>
      <c r="C136" s="6" t="s">
        <v>553</v>
      </c>
      <c r="D136" s="6" t="s">
        <v>747</v>
      </c>
      <c r="E136" s="10"/>
      <c r="F136" s="10"/>
      <c r="G136" s="10"/>
    </row>
    <row r="137" spans="1:8" ht="30">
      <c r="A137" s="9" t="s">
        <v>554</v>
      </c>
      <c r="B137" s="15" t="s">
        <v>555</v>
      </c>
      <c r="C137" s="7"/>
      <c r="D137" s="7"/>
      <c r="E137" s="7"/>
      <c r="F137" s="7"/>
      <c r="G137" s="7"/>
    </row>
    <row r="138" spans="1:8" ht="60">
      <c r="A138" s="37" t="s">
        <v>557</v>
      </c>
      <c r="B138" s="38" t="s">
        <v>556</v>
      </c>
      <c r="C138" s="39"/>
      <c r="D138" s="37"/>
      <c r="E138" s="45"/>
      <c r="F138" s="45"/>
      <c r="G138" s="45"/>
      <c r="H138" s="3" t="s">
        <v>91</v>
      </c>
    </row>
    <row r="139" spans="1:8">
      <c r="A139" s="48"/>
      <c r="B139" s="38" t="s">
        <v>891</v>
      </c>
      <c r="C139" s="39"/>
      <c r="D139" s="37" t="s">
        <v>8</v>
      </c>
      <c r="E139" s="40">
        <v>100</v>
      </c>
      <c r="F139" s="40">
        <v>100</v>
      </c>
      <c r="G139" s="40"/>
      <c r="H139" s="3"/>
    </row>
    <row r="140" spans="1:8">
      <c r="A140" s="48"/>
      <c r="B140" s="38" t="s">
        <v>892</v>
      </c>
      <c r="C140" s="39"/>
      <c r="D140" s="37" t="s">
        <v>8</v>
      </c>
      <c r="E140" s="40">
        <v>44.44</v>
      </c>
      <c r="F140" s="40">
        <v>50</v>
      </c>
      <c r="G140" s="40"/>
      <c r="H140" s="3"/>
    </row>
    <row r="141" spans="1:8" ht="49.5" customHeight="1">
      <c r="A141" s="267"/>
      <c r="B141" s="267" t="s">
        <v>558</v>
      </c>
      <c r="C141" s="6" t="s">
        <v>559</v>
      </c>
      <c r="D141" s="6" t="s">
        <v>850</v>
      </c>
      <c r="E141" s="10"/>
      <c r="F141" s="10"/>
      <c r="G141" s="10"/>
      <c r="H141" s="18"/>
    </row>
    <row r="142" spans="1:8" ht="49.5" customHeight="1">
      <c r="A142" s="269"/>
      <c r="B142" s="269"/>
      <c r="C142" s="6" t="s">
        <v>560</v>
      </c>
      <c r="D142" s="6" t="s">
        <v>850</v>
      </c>
      <c r="E142" s="10"/>
      <c r="F142" s="10"/>
      <c r="G142" s="10"/>
    </row>
    <row r="143" spans="1:8" ht="30">
      <c r="A143" s="267"/>
      <c r="B143" s="267" t="s">
        <v>561</v>
      </c>
      <c r="C143" s="6" t="s">
        <v>562</v>
      </c>
      <c r="D143" s="6" t="s">
        <v>850</v>
      </c>
      <c r="E143" s="10"/>
      <c r="F143" s="10"/>
      <c r="G143" s="10"/>
      <c r="H143" s="18"/>
    </row>
    <row r="144" spans="1:8" ht="30">
      <c r="A144" s="269"/>
      <c r="B144" s="269"/>
      <c r="C144" s="6" t="s">
        <v>563</v>
      </c>
      <c r="D144" s="6" t="s">
        <v>850</v>
      </c>
      <c r="E144" s="10"/>
      <c r="F144" s="10"/>
      <c r="G144" s="10"/>
    </row>
    <row r="145" spans="1:8" ht="60">
      <c r="A145" s="37" t="s">
        <v>565</v>
      </c>
      <c r="B145" s="38" t="s">
        <v>564</v>
      </c>
      <c r="C145" s="39"/>
      <c r="D145" s="37"/>
      <c r="E145" s="45"/>
      <c r="F145" s="45"/>
      <c r="G145" s="45"/>
      <c r="H145" s="3" t="s">
        <v>91</v>
      </c>
    </row>
    <row r="146" spans="1:8">
      <c r="A146" s="48"/>
      <c r="B146" s="38" t="s">
        <v>891</v>
      </c>
      <c r="C146" s="39"/>
      <c r="D146" s="37" t="s">
        <v>8</v>
      </c>
      <c r="E146" s="40">
        <v>0.36</v>
      </c>
      <c r="F146" s="40">
        <v>0.35</v>
      </c>
      <c r="G146" s="40"/>
      <c r="H146" s="3"/>
    </row>
    <row r="147" spans="1:8">
      <c r="A147" s="48"/>
      <c r="B147" s="38" t="s">
        <v>892</v>
      </c>
      <c r="C147" s="39"/>
      <c r="D147" s="37" t="s">
        <v>8</v>
      </c>
      <c r="E147" s="40">
        <v>7.0000000000000007E-2</v>
      </c>
      <c r="F147" s="40">
        <v>0</v>
      </c>
      <c r="G147" s="40"/>
      <c r="H147" s="3"/>
    </row>
    <row r="148" spans="1:8" ht="30">
      <c r="A148" s="270"/>
      <c r="B148" s="267" t="s">
        <v>566</v>
      </c>
      <c r="C148" s="6" t="s">
        <v>886</v>
      </c>
      <c r="D148" s="6" t="s">
        <v>747</v>
      </c>
      <c r="E148" s="10"/>
      <c r="F148" s="10"/>
      <c r="G148" s="10"/>
      <c r="H148" s="3"/>
    </row>
    <row r="149" spans="1:8" ht="30">
      <c r="A149" s="272"/>
      <c r="B149" s="268"/>
      <c r="C149" s="6" t="s">
        <v>888</v>
      </c>
      <c r="D149" s="6" t="s">
        <v>747</v>
      </c>
      <c r="E149" s="10"/>
      <c r="F149" s="10"/>
      <c r="G149" s="10"/>
      <c r="H149" s="3"/>
    </row>
    <row r="150" spans="1:8" ht="30">
      <c r="A150" s="272"/>
      <c r="B150" s="268"/>
      <c r="C150" s="6" t="s">
        <v>887</v>
      </c>
      <c r="D150" s="6" t="s">
        <v>747</v>
      </c>
      <c r="E150" s="10"/>
      <c r="F150" s="10"/>
      <c r="G150" s="10"/>
      <c r="H150" s="3"/>
    </row>
    <row r="151" spans="1:8" ht="45" customHeight="1">
      <c r="A151" s="24"/>
      <c r="B151" s="19" t="s">
        <v>441</v>
      </c>
      <c r="C151" s="6" t="s">
        <v>889</v>
      </c>
      <c r="D151" s="6" t="s">
        <v>747</v>
      </c>
      <c r="E151" s="10"/>
      <c r="F151" s="10"/>
      <c r="G151" s="10"/>
      <c r="H151" s="3"/>
    </row>
    <row r="152" spans="1:8" ht="45">
      <c r="A152" s="42" t="s">
        <v>567</v>
      </c>
      <c r="B152" s="43" t="s">
        <v>568</v>
      </c>
      <c r="C152" s="39"/>
      <c r="D152" s="39"/>
      <c r="E152" s="39"/>
      <c r="F152" s="39"/>
      <c r="G152" s="39"/>
    </row>
    <row r="153" spans="1:8" ht="75">
      <c r="A153" s="37" t="s">
        <v>570</v>
      </c>
      <c r="B153" s="38" t="s">
        <v>569</v>
      </c>
      <c r="C153" s="37"/>
      <c r="D153" s="37"/>
      <c r="E153" s="45"/>
      <c r="F153" s="45"/>
      <c r="G153" s="45"/>
      <c r="H153" s="3" t="s">
        <v>91</v>
      </c>
    </row>
    <row r="154" spans="1:8">
      <c r="A154" s="37"/>
      <c r="B154" s="38" t="s">
        <v>891</v>
      </c>
      <c r="C154" s="37"/>
      <c r="D154" s="37" t="s">
        <v>8</v>
      </c>
      <c r="E154" s="40">
        <v>32.74</v>
      </c>
      <c r="F154" s="40">
        <v>22.67</v>
      </c>
      <c r="G154" s="40"/>
      <c r="H154" s="3"/>
    </row>
    <row r="155" spans="1:8">
      <c r="A155" s="37"/>
      <c r="B155" s="38" t="s">
        <v>892</v>
      </c>
      <c r="C155" s="37"/>
      <c r="D155" s="37" t="s">
        <v>8</v>
      </c>
      <c r="E155" s="40">
        <v>0</v>
      </c>
      <c r="F155" s="40">
        <v>0</v>
      </c>
      <c r="G155" s="40"/>
      <c r="H155" s="3"/>
    </row>
    <row r="156" spans="1:8" ht="60">
      <c r="A156" s="7"/>
      <c r="B156" s="19" t="s">
        <v>571</v>
      </c>
      <c r="C156" s="6" t="s">
        <v>572</v>
      </c>
      <c r="D156" s="6" t="s">
        <v>747</v>
      </c>
      <c r="E156" s="10"/>
      <c r="F156" s="10"/>
      <c r="G156" s="10"/>
    </row>
    <row r="157" spans="1:8" ht="45">
      <c r="A157" s="7"/>
      <c r="B157" s="19" t="s">
        <v>573</v>
      </c>
      <c r="C157" s="6" t="s">
        <v>574</v>
      </c>
      <c r="D157" s="6" t="s">
        <v>747</v>
      </c>
      <c r="E157" s="10"/>
      <c r="F157" s="10"/>
      <c r="G157" s="10"/>
    </row>
    <row r="158" spans="1:8" ht="60">
      <c r="A158" s="54" t="s">
        <v>576</v>
      </c>
      <c r="B158" s="55" t="s">
        <v>575</v>
      </c>
      <c r="C158" s="54"/>
      <c r="D158" s="54" t="s">
        <v>8</v>
      </c>
      <c r="E158" s="46" t="e">
        <f>E159/E160*100</f>
        <v>#DIV/0!</v>
      </c>
      <c r="F158" s="46" t="e">
        <f>F159/F160*100</f>
        <v>#DIV/0!</v>
      </c>
      <c r="G158" s="46" t="e">
        <f>G159/G160*100</f>
        <v>#DIV/0!</v>
      </c>
      <c r="H158" s="3" t="s">
        <v>36</v>
      </c>
    </row>
    <row r="159" spans="1:8" ht="60">
      <c r="A159" s="59"/>
      <c r="B159" s="58" t="s">
        <v>577</v>
      </c>
      <c r="C159" s="33" t="s">
        <v>318</v>
      </c>
      <c r="D159" s="33" t="s">
        <v>747</v>
      </c>
      <c r="E159" s="34"/>
      <c r="F159" s="34"/>
      <c r="G159" s="34"/>
      <c r="H159" s="3"/>
    </row>
    <row r="160" spans="1:8" ht="60">
      <c r="A160" s="59"/>
      <c r="B160" s="58" t="s">
        <v>578</v>
      </c>
      <c r="C160" s="33" t="s">
        <v>318</v>
      </c>
      <c r="D160" s="33" t="s">
        <v>747</v>
      </c>
      <c r="E160" s="34"/>
      <c r="F160" s="34"/>
      <c r="G160" s="34"/>
      <c r="H160" s="3"/>
    </row>
    <row r="161" spans="1:8" ht="45">
      <c r="A161" s="42" t="s">
        <v>579</v>
      </c>
      <c r="B161" s="43" t="s">
        <v>580</v>
      </c>
      <c r="C161" s="39"/>
      <c r="D161" s="39"/>
      <c r="E161" s="39"/>
      <c r="F161" s="39"/>
      <c r="G161" s="39"/>
    </row>
    <row r="162" spans="1:8" ht="75">
      <c r="A162" s="37" t="s">
        <v>582</v>
      </c>
      <c r="B162" s="38" t="s">
        <v>581</v>
      </c>
      <c r="C162" s="39"/>
      <c r="D162" s="37"/>
      <c r="E162" s="45"/>
      <c r="F162" s="45"/>
      <c r="G162" s="45"/>
      <c r="H162" s="3" t="s">
        <v>91</v>
      </c>
    </row>
    <row r="163" spans="1:8">
      <c r="A163" s="48"/>
      <c r="B163" s="38" t="s">
        <v>891</v>
      </c>
      <c r="C163" s="39"/>
      <c r="D163" s="37" t="s">
        <v>8</v>
      </c>
      <c r="E163" s="40">
        <v>18.3</v>
      </c>
      <c r="F163" s="40">
        <v>17.84</v>
      </c>
      <c r="G163" s="40"/>
      <c r="H163" s="3"/>
    </row>
    <row r="164" spans="1:8">
      <c r="A164" s="48"/>
      <c r="B164" s="38" t="s">
        <v>892</v>
      </c>
      <c r="C164" s="39"/>
      <c r="D164" s="37" t="s">
        <v>8</v>
      </c>
      <c r="E164" s="40">
        <v>100</v>
      </c>
      <c r="F164" s="40">
        <v>100</v>
      </c>
      <c r="G164" s="40"/>
      <c r="H164" s="3"/>
    </row>
    <row r="165" spans="1:8" ht="39" customHeight="1">
      <c r="A165" s="264"/>
      <c r="B165" s="267" t="s">
        <v>583</v>
      </c>
      <c r="C165" s="6" t="s">
        <v>584</v>
      </c>
      <c r="D165" s="11" t="s">
        <v>851</v>
      </c>
      <c r="E165" s="10"/>
      <c r="F165" s="10"/>
      <c r="G165" s="10"/>
      <c r="H165" s="3"/>
    </row>
    <row r="166" spans="1:8" ht="39" customHeight="1">
      <c r="A166" s="266"/>
      <c r="B166" s="269"/>
      <c r="C166" s="6" t="s">
        <v>585</v>
      </c>
      <c r="D166" s="11" t="s">
        <v>851</v>
      </c>
      <c r="E166" s="10"/>
      <c r="F166" s="10"/>
      <c r="G166" s="10"/>
      <c r="H166" s="3"/>
    </row>
    <row r="167" spans="1:8" ht="39" customHeight="1">
      <c r="A167" s="264"/>
      <c r="B167" s="267" t="s">
        <v>586</v>
      </c>
      <c r="C167" s="6" t="s">
        <v>587</v>
      </c>
      <c r="D167" s="11" t="s">
        <v>851</v>
      </c>
      <c r="E167" s="10"/>
      <c r="F167" s="10"/>
      <c r="G167" s="10"/>
      <c r="H167" s="3"/>
    </row>
    <row r="168" spans="1:8" ht="39" customHeight="1">
      <c r="A168" s="266"/>
      <c r="B168" s="269"/>
      <c r="C168" s="6" t="s">
        <v>588</v>
      </c>
      <c r="D168" s="11" t="s">
        <v>851</v>
      </c>
      <c r="E168" s="10"/>
      <c r="F168" s="10"/>
      <c r="G168" s="10"/>
      <c r="H168" s="3"/>
    </row>
    <row r="169" spans="1:8" ht="60">
      <c r="A169" s="37" t="s">
        <v>590</v>
      </c>
      <c r="B169" s="38" t="s">
        <v>589</v>
      </c>
      <c r="C169" s="37"/>
      <c r="D169" s="37"/>
      <c r="E169" s="45"/>
      <c r="F169" s="45"/>
      <c r="G169" s="45"/>
      <c r="H169" s="3" t="s">
        <v>91</v>
      </c>
    </row>
    <row r="170" spans="1:8">
      <c r="A170" s="37"/>
      <c r="B170" s="38" t="s">
        <v>891</v>
      </c>
      <c r="C170" s="37"/>
      <c r="D170" s="37" t="s">
        <v>851</v>
      </c>
      <c r="E170" s="40">
        <v>246.82</v>
      </c>
      <c r="F170" s="40">
        <v>262.37</v>
      </c>
      <c r="G170" s="40"/>
      <c r="H170" s="3"/>
    </row>
    <row r="171" spans="1:8">
      <c r="A171" s="37"/>
      <c r="B171" s="38" t="s">
        <v>892</v>
      </c>
      <c r="C171" s="37"/>
      <c r="D171" s="37" t="s">
        <v>851</v>
      </c>
      <c r="E171" s="40">
        <v>403.4</v>
      </c>
      <c r="F171" s="40">
        <v>427.57</v>
      </c>
      <c r="G171" s="40"/>
      <c r="H171" s="3"/>
    </row>
    <row r="172" spans="1:8" ht="45" customHeight="1">
      <c r="A172" s="7"/>
      <c r="B172" s="19" t="s">
        <v>591</v>
      </c>
      <c r="C172" s="6" t="s">
        <v>592</v>
      </c>
      <c r="D172" s="11" t="s">
        <v>851</v>
      </c>
      <c r="E172" s="10"/>
      <c r="F172" s="10"/>
      <c r="G172" s="10"/>
    </row>
    <row r="173" spans="1:8" ht="45">
      <c r="A173" s="7"/>
      <c r="B173" s="19" t="s">
        <v>539</v>
      </c>
      <c r="C173" s="6" t="s">
        <v>593</v>
      </c>
      <c r="D173" s="11" t="s">
        <v>747</v>
      </c>
      <c r="E173" s="10"/>
      <c r="F173" s="10"/>
      <c r="G173" s="10"/>
    </row>
    <row r="174" spans="1:8" ht="45">
      <c r="A174" s="42" t="s">
        <v>594</v>
      </c>
      <c r="B174" s="43" t="s">
        <v>595</v>
      </c>
      <c r="C174" s="39"/>
      <c r="D174" s="39"/>
      <c r="E174" s="39"/>
      <c r="F174" s="39"/>
      <c r="G174" s="39"/>
    </row>
    <row r="175" spans="1:8" ht="60">
      <c r="A175" s="37" t="s">
        <v>597</v>
      </c>
      <c r="B175" s="38" t="s">
        <v>596</v>
      </c>
      <c r="C175" s="39"/>
      <c r="D175" s="37"/>
      <c r="E175" s="45"/>
      <c r="F175" s="45"/>
      <c r="G175" s="45"/>
      <c r="H175" s="3" t="s">
        <v>91</v>
      </c>
    </row>
    <row r="176" spans="1:8">
      <c r="A176" s="37"/>
      <c r="B176" s="38" t="s">
        <v>891</v>
      </c>
      <c r="C176" s="39"/>
      <c r="D176" s="37" t="s">
        <v>8</v>
      </c>
      <c r="E176" s="40">
        <v>0</v>
      </c>
      <c r="F176" s="40">
        <v>0</v>
      </c>
      <c r="G176" s="40"/>
      <c r="H176" s="3"/>
    </row>
    <row r="177" spans="1:8">
      <c r="A177" s="37"/>
      <c r="B177" s="38" t="s">
        <v>892</v>
      </c>
      <c r="C177" s="39"/>
      <c r="D177" s="37" t="s">
        <v>8</v>
      </c>
      <c r="E177" s="40">
        <v>0</v>
      </c>
      <c r="F177" s="40">
        <v>0</v>
      </c>
      <c r="G177" s="40"/>
      <c r="H177" s="3"/>
    </row>
    <row r="178" spans="1:8" ht="60">
      <c r="A178" s="7"/>
      <c r="B178" s="19" t="s">
        <v>598</v>
      </c>
      <c r="C178" s="6" t="s">
        <v>599</v>
      </c>
      <c r="D178" s="11" t="s">
        <v>850</v>
      </c>
      <c r="E178" s="10"/>
      <c r="F178" s="10"/>
      <c r="G178" s="10"/>
    </row>
    <row r="179" spans="1:8" ht="30">
      <c r="A179" s="7"/>
      <c r="B179" s="19" t="s">
        <v>600</v>
      </c>
      <c r="C179" s="6" t="s">
        <v>601</v>
      </c>
      <c r="D179" s="11" t="s">
        <v>850</v>
      </c>
      <c r="E179" s="10"/>
      <c r="F179" s="10"/>
      <c r="G179" s="10"/>
    </row>
    <row r="180" spans="1:8" ht="60">
      <c r="A180" s="42" t="s">
        <v>602</v>
      </c>
      <c r="B180" s="43" t="s">
        <v>603</v>
      </c>
      <c r="C180" s="39"/>
      <c r="D180" s="39"/>
      <c r="E180" s="39"/>
      <c r="F180" s="39"/>
      <c r="G180" s="39"/>
    </row>
    <row r="181" spans="1:8" ht="60">
      <c r="A181" s="37" t="s">
        <v>605</v>
      </c>
      <c r="B181" s="38" t="s">
        <v>604</v>
      </c>
      <c r="C181" s="39"/>
      <c r="D181" s="37"/>
      <c r="E181" s="45"/>
      <c r="F181" s="45"/>
      <c r="G181" s="45"/>
      <c r="H181" s="3" t="s">
        <v>91</v>
      </c>
    </row>
    <row r="182" spans="1:8">
      <c r="A182" s="37"/>
      <c r="B182" s="38" t="s">
        <v>891</v>
      </c>
      <c r="C182" s="39"/>
      <c r="D182" s="37" t="s">
        <v>8</v>
      </c>
      <c r="E182" s="40">
        <v>14.46</v>
      </c>
      <c r="F182" s="40">
        <v>12.46</v>
      </c>
      <c r="G182" s="40"/>
      <c r="H182" s="3"/>
    </row>
    <row r="183" spans="1:8">
      <c r="A183" s="37"/>
      <c r="B183" s="38" t="s">
        <v>892</v>
      </c>
      <c r="C183" s="39"/>
      <c r="D183" s="37" t="s">
        <v>8</v>
      </c>
      <c r="E183" s="40">
        <v>4.0599999999999996</v>
      </c>
      <c r="F183" s="40">
        <v>5.88</v>
      </c>
      <c r="G183" s="40"/>
      <c r="H183" s="3"/>
    </row>
    <row r="184" spans="1:8" ht="45">
      <c r="A184" s="7"/>
      <c r="B184" s="19" t="s">
        <v>606</v>
      </c>
      <c r="C184" s="6" t="s">
        <v>607</v>
      </c>
      <c r="D184" s="11" t="s">
        <v>851</v>
      </c>
      <c r="E184" s="10"/>
      <c r="F184" s="10"/>
      <c r="G184" s="10"/>
    </row>
    <row r="185" spans="1:8" ht="30">
      <c r="A185" s="7"/>
      <c r="B185" s="19" t="s">
        <v>608</v>
      </c>
      <c r="C185" s="6" t="s">
        <v>609</v>
      </c>
      <c r="D185" s="11" t="s">
        <v>851</v>
      </c>
      <c r="E185" s="10"/>
      <c r="F185" s="10"/>
      <c r="G185" s="10"/>
    </row>
    <row r="186" spans="1:8" ht="60">
      <c r="A186" s="37" t="s">
        <v>610</v>
      </c>
      <c r="B186" s="38" t="s">
        <v>611</v>
      </c>
      <c r="C186" s="37"/>
      <c r="D186" s="37"/>
      <c r="E186" s="45"/>
      <c r="F186" s="45"/>
      <c r="G186" s="45"/>
      <c r="H186" s="3" t="s">
        <v>91</v>
      </c>
    </row>
    <row r="187" spans="1:8">
      <c r="A187" s="37"/>
      <c r="B187" s="38" t="s">
        <v>891</v>
      </c>
      <c r="C187" s="37"/>
      <c r="D187" s="37" t="s">
        <v>851</v>
      </c>
      <c r="E187" s="40">
        <v>521.78</v>
      </c>
      <c r="F187" s="40">
        <v>485.43</v>
      </c>
      <c r="G187" s="40"/>
      <c r="H187" s="3"/>
    </row>
    <row r="188" spans="1:8">
      <c r="A188" s="37"/>
      <c r="B188" s="38" t="s">
        <v>892</v>
      </c>
      <c r="C188" s="37"/>
      <c r="D188" s="37" t="s">
        <v>851</v>
      </c>
      <c r="E188" s="40">
        <v>84.08</v>
      </c>
      <c r="F188" s="40">
        <v>116.68</v>
      </c>
      <c r="G188" s="40"/>
      <c r="H188" s="3"/>
    </row>
    <row r="189" spans="1:8" ht="60">
      <c r="A189" s="7"/>
      <c r="B189" s="19" t="s">
        <v>612</v>
      </c>
      <c r="C189" s="6" t="s">
        <v>607</v>
      </c>
      <c r="D189" s="11" t="s">
        <v>851</v>
      </c>
      <c r="E189" s="10"/>
      <c r="F189" s="10"/>
      <c r="G189" s="10"/>
    </row>
    <row r="190" spans="1:8" ht="45">
      <c r="A190" s="7"/>
      <c r="B190" s="19" t="s">
        <v>613</v>
      </c>
      <c r="C190" s="6" t="s">
        <v>490</v>
      </c>
      <c r="D190" s="11" t="s">
        <v>747</v>
      </c>
      <c r="E190" s="10"/>
      <c r="F190" s="10"/>
      <c r="G190" s="10"/>
    </row>
    <row r="191" spans="1:8" ht="45">
      <c r="A191" s="7"/>
      <c r="B191" s="19" t="s">
        <v>614</v>
      </c>
      <c r="C191" s="6" t="s">
        <v>615</v>
      </c>
      <c r="D191" s="11" t="s">
        <v>747</v>
      </c>
      <c r="E191" s="10"/>
      <c r="F191" s="10"/>
      <c r="G191" s="10"/>
    </row>
    <row r="192" spans="1:8" ht="75">
      <c r="A192" s="54" t="s">
        <v>616</v>
      </c>
      <c r="B192" s="55" t="s">
        <v>617</v>
      </c>
      <c r="C192" s="54"/>
      <c r="D192" s="54" t="s">
        <v>8</v>
      </c>
      <c r="E192" s="46" t="e">
        <f>E193/E194*100</f>
        <v>#DIV/0!</v>
      </c>
      <c r="F192" s="46" t="e">
        <f>F193/F194*100</f>
        <v>#DIV/0!</v>
      </c>
      <c r="G192" s="46" t="e">
        <f>G193/G194*100</f>
        <v>#DIV/0!</v>
      </c>
      <c r="H192" s="3" t="s">
        <v>36</v>
      </c>
    </row>
    <row r="193" spans="1:8" ht="105">
      <c r="A193" s="59"/>
      <c r="B193" s="58" t="s">
        <v>618</v>
      </c>
      <c r="C193" s="33" t="s">
        <v>513</v>
      </c>
      <c r="D193" s="57" t="s">
        <v>747</v>
      </c>
      <c r="E193" s="34"/>
      <c r="F193" s="34"/>
      <c r="G193" s="34"/>
    </row>
    <row r="194" spans="1:8" ht="105">
      <c r="A194" s="59"/>
      <c r="B194" s="58" t="s">
        <v>619</v>
      </c>
      <c r="C194" s="33" t="s">
        <v>513</v>
      </c>
      <c r="D194" s="57" t="s">
        <v>747</v>
      </c>
      <c r="E194" s="34"/>
      <c r="F194" s="34"/>
      <c r="G194" s="34"/>
    </row>
    <row r="195" spans="1:8" ht="120">
      <c r="A195" s="54" t="s">
        <v>620</v>
      </c>
      <c r="B195" s="55" t="s">
        <v>621</v>
      </c>
      <c r="C195" s="54"/>
      <c r="D195" s="54" t="s">
        <v>8</v>
      </c>
      <c r="E195" s="46" t="e">
        <f>E196/E197*100</f>
        <v>#DIV/0!</v>
      </c>
      <c r="F195" s="46" t="e">
        <f>F196/F197*100</f>
        <v>#DIV/0!</v>
      </c>
      <c r="G195" s="46" t="e">
        <f>G196/G197*100</f>
        <v>#DIV/0!</v>
      </c>
      <c r="H195" s="3" t="s">
        <v>36</v>
      </c>
    </row>
    <row r="196" spans="1:8" ht="105">
      <c r="A196" s="59"/>
      <c r="B196" s="58" t="s">
        <v>622</v>
      </c>
      <c r="C196" s="33" t="s">
        <v>513</v>
      </c>
      <c r="D196" s="57" t="s">
        <v>747</v>
      </c>
      <c r="E196" s="34"/>
      <c r="F196" s="34"/>
      <c r="G196" s="34"/>
    </row>
    <row r="197" spans="1:8" ht="105">
      <c r="A197" s="59"/>
      <c r="B197" s="58" t="s">
        <v>623</v>
      </c>
      <c r="C197" s="33" t="s">
        <v>513</v>
      </c>
      <c r="D197" s="57" t="s">
        <v>747</v>
      </c>
      <c r="E197" s="34"/>
      <c r="F197" s="34"/>
      <c r="G197" s="34"/>
    </row>
    <row r="198" spans="1:8" ht="45">
      <c r="A198" s="42" t="s">
        <v>624</v>
      </c>
      <c r="B198" s="43" t="s">
        <v>625</v>
      </c>
      <c r="C198" s="39"/>
      <c r="D198" s="39"/>
      <c r="E198" s="39"/>
      <c r="F198" s="39"/>
      <c r="G198" s="39"/>
    </row>
    <row r="199" spans="1:8" ht="60">
      <c r="A199" s="37" t="s">
        <v>626</v>
      </c>
      <c r="B199" s="38" t="s">
        <v>864</v>
      </c>
      <c r="C199" s="37"/>
      <c r="D199" s="37"/>
      <c r="E199" s="45"/>
      <c r="F199" s="45"/>
      <c r="G199" s="45"/>
      <c r="H199" s="3" t="s">
        <v>91</v>
      </c>
    </row>
    <row r="200" spans="1:8">
      <c r="A200" s="37"/>
      <c r="B200" s="38" t="s">
        <v>390</v>
      </c>
      <c r="C200" s="37"/>
      <c r="D200" s="37"/>
      <c r="E200" s="45"/>
      <c r="F200" s="45"/>
      <c r="G200" s="45"/>
    </row>
    <row r="201" spans="1:8">
      <c r="A201" s="37"/>
      <c r="B201" s="38" t="s">
        <v>891</v>
      </c>
      <c r="C201" s="37"/>
      <c r="D201" s="37" t="s">
        <v>8</v>
      </c>
      <c r="E201" s="40">
        <v>100</v>
      </c>
      <c r="F201" s="40">
        <v>100</v>
      </c>
      <c r="G201" s="40"/>
    </row>
    <row r="202" spans="1:8">
      <c r="A202" s="37"/>
      <c r="B202" s="38" t="s">
        <v>892</v>
      </c>
      <c r="C202" s="37"/>
      <c r="D202" s="37" t="s">
        <v>8</v>
      </c>
      <c r="E202" s="40">
        <v>70.37</v>
      </c>
      <c r="F202" s="40">
        <v>92.61</v>
      </c>
      <c r="G202" s="40"/>
    </row>
    <row r="203" spans="1:8">
      <c r="A203" s="37"/>
      <c r="B203" s="38" t="s">
        <v>395</v>
      </c>
      <c r="C203" s="37"/>
      <c r="D203" s="37"/>
      <c r="E203" s="45"/>
      <c r="F203" s="45"/>
      <c r="G203" s="45"/>
    </row>
    <row r="204" spans="1:8">
      <c r="A204" s="37"/>
      <c r="B204" s="38" t="s">
        <v>891</v>
      </c>
      <c r="C204" s="37"/>
      <c r="D204" s="37" t="s">
        <v>8</v>
      </c>
      <c r="E204" s="40">
        <v>97.73</v>
      </c>
      <c r="F204" s="40">
        <v>100</v>
      </c>
      <c r="G204" s="40"/>
    </row>
    <row r="205" spans="1:8">
      <c r="A205" s="37"/>
      <c r="B205" s="38" t="s">
        <v>892</v>
      </c>
      <c r="C205" s="37"/>
      <c r="D205" s="37" t="s">
        <v>8</v>
      </c>
      <c r="E205" s="40">
        <v>0</v>
      </c>
      <c r="F205" s="40">
        <v>100</v>
      </c>
      <c r="G205" s="40"/>
    </row>
    <row r="206" spans="1:8" ht="60">
      <c r="A206" s="6"/>
      <c r="B206" s="19" t="s">
        <v>627</v>
      </c>
      <c r="C206" s="6" t="s">
        <v>628</v>
      </c>
      <c r="D206" s="11" t="s">
        <v>849</v>
      </c>
      <c r="E206" s="10"/>
      <c r="F206" s="10"/>
      <c r="G206" s="10"/>
    </row>
    <row r="207" spans="1:8" ht="45">
      <c r="A207" s="6"/>
      <c r="B207" s="19" t="s">
        <v>629</v>
      </c>
      <c r="C207" s="6" t="s">
        <v>630</v>
      </c>
      <c r="D207" s="11" t="s">
        <v>849</v>
      </c>
      <c r="E207" s="10"/>
      <c r="F207" s="10"/>
      <c r="G207" s="10"/>
    </row>
    <row r="208" spans="1:8" ht="45">
      <c r="A208" s="6"/>
      <c r="B208" s="19" t="s">
        <v>631</v>
      </c>
      <c r="C208" s="6" t="s">
        <v>632</v>
      </c>
      <c r="D208" s="11" t="s">
        <v>849</v>
      </c>
      <c r="E208" s="10"/>
      <c r="F208" s="10"/>
      <c r="G208" s="10"/>
    </row>
    <row r="209" spans="1:8" ht="45">
      <c r="A209" s="6"/>
      <c r="B209" s="19" t="s">
        <v>633</v>
      </c>
      <c r="C209" s="6" t="s">
        <v>634</v>
      </c>
      <c r="D209" s="11" t="s">
        <v>849</v>
      </c>
      <c r="E209" s="10"/>
      <c r="F209" s="10"/>
      <c r="G209" s="10"/>
    </row>
    <row r="210" spans="1:8" ht="60">
      <c r="A210" s="37" t="s">
        <v>635</v>
      </c>
      <c r="B210" s="38" t="s">
        <v>636</v>
      </c>
      <c r="C210" s="37"/>
      <c r="D210" s="37"/>
      <c r="E210" s="45"/>
      <c r="F210" s="45"/>
      <c r="G210" s="45"/>
      <c r="H210" s="3" t="s">
        <v>91</v>
      </c>
    </row>
    <row r="211" spans="1:8">
      <c r="A211" s="37"/>
      <c r="B211" s="38" t="s">
        <v>390</v>
      </c>
      <c r="C211" s="37"/>
      <c r="D211" s="37"/>
      <c r="E211" s="45"/>
      <c r="F211" s="45"/>
      <c r="G211" s="45"/>
    </row>
    <row r="212" spans="1:8">
      <c r="A212" s="37"/>
      <c r="B212" s="38" t="s">
        <v>891</v>
      </c>
      <c r="C212" s="37"/>
      <c r="D212" s="37" t="s">
        <v>8</v>
      </c>
      <c r="E212" s="40">
        <v>1.29</v>
      </c>
      <c r="F212" s="40">
        <v>1.31</v>
      </c>
      <c r="G212" s="40" t="e">
        <f>G218/G221*100</f>
        <v>#DIV/0!</v>
      </c>
    </row>
    <row r="213" spans="1:8">
      <c r="A213" s="37"/>
      <c r="B213" s="38" t="s">
        <v>892</v>
      </c>
      <c r="C213" s="37"/>
      <c r="D213" s="37" t="s">
        <v>8</v>
      </c>
      <c r="E213" s="40">
        <v>0</v>
      </c>
      <c r="F213" s="40">
        <f>F219/F222*100</f>
        <v>0</v>
      </c>
      <c r="G213" s="40" t="e">
        <f>G219/G222*100</f>
        <v>#DIV/0!</v>
      </c>
    </row>
    <row r="214" spans="1:8">
      <c r="A214" s="37"/>
      <c r="B214" s="38" t="s">
        <v>637</v>
      </c>
      <c r="C214" s="37"/>
      <c r="D214" s="37"/>
      <c r="E214" s="45"/>
      <c r="F214" s="45"/>
      <c r="G214" s="45"/>
    </row>
    <row r="215" spans="1:8">
      <c r="A215" s="37"/>
      <c r="B215" s="38" t="s">
        <v>891</v>
      </c>
      <c r="C215" s="37"/>
      <c r="D215" s="37" t="s">
        <v>8</v>
      </c>
      <c r="E215" s="40">
        <v>0</v>
      </c>
      <c r="F215" s="40">
        <f>F224/F227*100</f>
        <v>0</v>
      </c>
      <c r="G215" s="40" t="e">
        <f>G224/G227*100</f>
        <v>#DIV/0!</v>
      </c>
    </row>
    <row r="216" spans="1:8">
      <c r="A216" s="37"/>
      <c r="B216" s="38" t="s">
        <v>892</v>
      </c>
      <c r="C216" s="37"/>
      <c r="D216" s="37" t="s">
        <v>8</v>
      </c>
      <c r="E216" s="40">
        <v>0</v>
      </c>
      <c r="F216" s="40">
        <f>F225/F228*100</f>
        <v>0</v>
      </c>
      <c r="G216" s="40" t="e">
        <f>G225/G228*100</f>
        <v>#DIV/0!</v>
      </c>
    </row>
    <row r="217" spans="1:8" ht="45">
      <c r="A217" s="6"/>
      <c r="B217" s="19" t="s">
        <v>638</v>
      </c>
      <c r="C217" s="6" t="s">
        <v>639</v>
      </c>
      <c r="D217" s="11" t="s">
        <v>849</v>
      </c>
      <c r="E217" s="10"/>
      <c r="F217" s="10"/>
      <c r="G217" s="10"/>
    </row>
    <row r="218" spans="1:8">
      <c r="A218" s="6"/>
      <c r="B218" s="19" t="s">
        <v>891</v>
      </c>
      <c r="C218" s="6"/>
      <c r="D218" s="11"/>
      <c r="E218" s="10"/>
      <c r="F218" s="10">
        <v>1587</v>
      </c>
      <c r="G218" s="10"/>
    </row>
    <row r="219" spans="1:8">
      <c r="A219" s="6"/>
      <c r="B219" s="19" t="s">
        <v>892</v>
      </c>
      <c r="C219" s="6"/>
      <c r="D219" s="11"/>
      <c r="E219" s="10"/>
      <c r="F219" s="10">
        <v>0</v>
      </c>
      <c r="G219" s="10"/>
    </row>
    <row r="220" spans="1:8" ht="45">
      <c r="A220" s="6"/>
      <c r="B220" s="19" t="s">
        <v>631</v>
      </c>
      <c r="C220" s="6" t="s">
        <v>632</v>
      </c>
      <c r="D220" s="11" t="s">
        <v>849</v>
      </c>
      <c r="E220" s="10"/>
      <c r="F220" s="10"/>
      <c r="G220" s="10"/>
    </row>
    <row r="221" spans="1:8">
      <c r="A221" s="6"/>
      <c r="B221" s="19" t="s">
        <v>891</v>
      </c>
      <c r="C221" s="6"/>
      <c r="D221" s="11"/>
      <c r="E221" s="10"/>
      <c r="F221" s="10">
        <v>324880</v>
      </c>
      <c r="G221" s="10"/>
    </row>
    <row r="222" spans="1:8">
      <c r="A222" s="6"/>
      <c r="B222" s="19" t="s">
        <v>892</v>
      </c>
      <c r="C222" s="6"/>
      <c r="D222" s="11"/>
      <c r="E222" s="10"/>
      <c r="F222" s="10">
        <v>17605</v>
      </c>
      <c r="G222" s="10"/>
    </row>
    <row r="223" spans="1:8" ht="45">
      <c r="A223" s="6"/>
      <c r="B223" s="19" t="s">
        <v>640</v>
      </c>
      <c r="C223" s="6" t="s">
        <v>641</v>
      </c>
      <c r="D223" s="11" t="s">
        <v>849</v>
      </c>
      <c r="E223" s="10"/>
      <c r="F223" s="10"/>
      <c r="G223" s="10"/>
    </row>
    <row r="224" spans="1:8">
      <c r="A224" s="6"/>
      <c r="B224" s="19" t="s">
        <v>891</v>
      </c>
      <c r="C224" s="6"/>
      <c r="D224" s="11"/>
      <c r="E224" s="10"/>
      <c r="F224" s="10">
        <v>0</v>
      </c>
      <c r="G224" s="10"/>
    </row>
    <row r="225" spans="1:8">
      <c r="A225" s="6"/>
      <c r="B225" s="19" t="s">
        <v>892</v>
      </c>
      <c r="C225" s="6"/>
      <c r="D225" s="11"/>
      <c r="E225" s="10"/>
      <c r="F225" s="10">
        <v>0</v>
      </c>
      <c r="G225" s="10"/>
    </row>
    <row r="226" spans="1:8" ht="45">
      <c r="A226" s="6"/>
      <c r="B226" s="19" t="s">
        <v>633</v>
      </c>
      <c r="C226" s="6" t="s">
        <v>642</v>
      </c>
      <c r="D226" s="11" t="s">
        <v>849</v>
      </c>
      <c r="E226" s="10"/>
      <c r="F226" s="10"/>
      <c r="G226" s="10"/>
    </row>
    <row r="227" spans="1:8">
      <c r="A227" s="6"/>
      <c r="B227" s="19" t="s">
        <v>891</v>
      </c>
      <c r="C227" s="6"/>
      <c r="D227" s="11"/>
      <c r="E227" s="10"/>
      <c r="F227" s="10">
        <v>98509</v>
      </c>
      <c r="G227" s="10"/>
    </row>
    <row r="228" spans="1:8">
      <c r="A228" s="6"/>
      <c r="B228" s="19" t="s">
        <v>892</v>
      </c>
      <c r="C228" s="6"/>
      <c r="D228" s="11"/>
      <c r="E228" s="10"/>
      <c r="F228" s="10">
        <v>58</v>
      </c>
      <c r="G228" s="10"/>
    </row>
    <row r="229" spans="1:8" ht="60">
      <c r="A229" s="37" t="s">
        <v>643</v>
      </c>
      <c r="B229" s="38" t="s">
        <v>644</v>
      </c>
      <c r="C229" s="37"/>
      <c r="D229" s="37"/>
      <c r="E229" s="45"/>
      <c r="F229" s="45"/>
      <c r="G229" s="45"/>
      <c r="H229" s="3" t="s">
        <v>91</v>
      </c>
    </row>
    <row r="230" spans="1:8">
      <c r="A230" s="37"/>
      <c r="B230" s="38" t="s">
        <v>390</v>
      </c>
      <c r="C230" s="37"/>
      <c r="D230" s="37"/>
      <c r="E230" s="45"/>
      <c r="F230" s="45"/>
      <c r="G230" s="45"/>
      <c r="H230" s="3"/>
    </row>
    <row r="231" spans="1:8">
      <c r="A231" s="37"/>
      <c r="B231" s="38" t="s">
        <v>891</v>
      </c>
      <c r="C231" s="37"/>
      <c r="D231" s="37" t="s">
        <v>8</v>
      </c>
      <c r="E231" s="40">
        <v>0.44</v>
      </c>
      <c r="F231" s="40">
        <v>0.45</v>
      </c>
      <c r="G231" s="40" t="e">
        <f>G237/G240*100</f>
        <v>#DIV/0!</v>
      </c>
      <c r="H231" s="3"/>
    </row>
    <row r="232" spans="1:8">
      <c r="A232" s="37"/>
      <c r="B232" s="38" t="s">
        <v>892</v>
      </c>
      <c r="C232" s="37"/>
      <c r="D232" s="37" t="s">
        <v>8</v>
      </c>
      <c r="E232" s="40">
        <v>0</v>
      </c>
      <c r="F232" s="40">
        <f>F238/F241*100</f>
        <v>0</v>
      </c>
      <c r="G232" s="40" t="e">
        <f>G238/G241*100</f>
        <v>#DIV/0!</v>
      </c>
      <c r="H232" s="3"/>
    </row>
    <row r="233" spans="1:8">
      <c r="A233" s="37"/>
      <c r="B233" s="38" t="s">
        <v>395</v>
      </c>
      <c r="C233" s="37"/>
      <c r="D233" s="37"/>
      <c r="E233" s="45"/>
      <c r="F233" s="45"/>
      <c r="G233" s="45"/>
      <c r="H233" s="3"/>
    </row>
    <row r="234" spans="1:8">
      <c r="A234" s="37"/>
      <c r="B234" s="38" t="s">
        <v>891</v>
      </c>
      <c r="C234" s="37"/>
      <c r="D234" s="37" t="s">
        <v>8</v>
      </c>
      <c r="E234" s="40">
        <v>0</v>
      </c>
      <c r="F234" s="40">
        <f>F243/F246*100</f>
        <v>0</v>
      </c>
      <c r="G234" s="40" t="e">
        <f>G243/G246*100</f>
        <v>#DIV/0!</v>
      </c>
      <c r="H234" s="3"/>
    </row>
    <row r="235" spans="1:8">
      <c r="A235" s="37"/>
      <c r="B235" s="38" t="s">
        <v>892</v>
      </c>
      <c r="C235" s="37"/>
      <c r="D235" s="37" t="s">
        <v>8</v>
      </c>
      <c r="E235" s="40">
        <v>0</v>
      </c>
      <c r="F235" s="40">
        <f>F244/F247*100</f>
        <v>0</v>
      </c>
      <c r="G235" s="40" t="e">
        <f>G244/G247*100</f>
        <v>#DIV/0!</v>
      </c>
      <c r="H235" s="3"/>
    </row>
    <row r="236" spans="1:8" ht="45">
      <c r="A236" s="6"/>
      <c r="B236" s="19" t="s">
        <v>645</v>
      </c>
      <c r="C236" s="6" t="s">
        <v>646</v>
      </c>
      <c r="D236" s="11" t="s">
        <v>849</v>
      </c>
      <c r="E236" s="10"/>
      <c r="F236" s="10"/>
      <c r="G236" s="10"/>
    </row>
    <row r="237" spans="1:8">
      <c r="A237" s="6"/>
      <c r="B237" s="19" t="s">
        <v>891</v>
      </c>
      <c r="C237" s="6"/>
      <c r="D237" s="11"/>
      <c r="E237" s="10"/>
      <c r="F237" s="10">
        <v>2126</v>
      </c>
      <c r="G237" s="10"/>
    </row>
    <row r="238" spans="1:8">
      <c r="A238" s="6"/>
      <c r="B238" s="19" t="s">
        <v>892</v>
      </c>
      <c r="C238" s="6"/>
      <c r="D238" s="11"/>
      <c r="E238" s="10"/>
      <c r="F238" s="10">
        <v>0</v>
      </c>
      <c r="G238" s="10"/>
    </row>
    <row r="239" spans="1:8" ht="45">
      <c r="A239" s="6"/>
      <c r="B239" s="19" t="s">
        <v>631</v>
      </c>
      <c r="C239" s="6" t="s">
        <v>632</v>
      </c>
      <c r="D239" s="11" t="s">
        <v>849</v>
      </c>
      <c r="E239" s="10"/>
      <c r="F239" s="10"/>
      <c r="G239" s="10"/>
    </row>
    <row r="240" spans="1:8">
      <c r="A240" s="6"/>
      <c r="B240" s="19" t="s">
        <v>891</v>
      </c>
      <c r="C240" s="6"/>
      <c r="D240" s="11"/>
      <c r="E240" s="10"/>
      <c r="F240" s="10">
        <v>324880</v>
      </c>
      <c r="G240" s="10"/>
    </row>
    <row r="241" spans="1:7">
      <c r="A241" s="6"/>
      <c r="B241" s="19" t="s">
        <v>892</v>
      </c>
      <c r="C241" s="6"/>
      <c r="D241" s="11"/>
      <c r="E241" s="10"/>
      <c r="F241" s="10">
        <v>17605</v>
      </c>
      <c r="G241" s="10"/>
    </row>
    <row r="242" spans="1:7" ht="45">
      <c r="A242" s="6"/>
      <c r="B242" s="19" t="s">
        <v>647</v>
      </c>
      <c r="C242" s="6" t="s">
        <v>648</v>
      </c>
      <c r="D242" s="11" t="s">
        <v>849</v>
      </c>
      <c r="E242" s="10"/>
      <c r="F242" s="10"/>
      <c r="G242" s="10"/>
    </row>
    <row r="243" spans="1:7">
      <c r="A243" s="6"/>
      <c r="B243" s="19" t="s">
        <v>891</v>
      </c>
      <c r="C243" s="6"/>
      <c r="D243" s="11"/>
      <c r="E243" s="10"/>
      <c r="F243" s="10">
        <v>0</v>
      </c>
      <c r="G243" s="10"/>
    </row>
    <row r="244" spans="1:7">
      <c r="A244" s="6"/>
      <c r="B244" s="19" t="s">
        <v>892</v>
      </c>
      <c r="C244" s="6"/>
      <c r="D244" s="11"/>
      <c r="E244" s="10"/>
      <c r="F244" s="10">
        <v>0</v>
      </c>
      <c r="G244" s="10"/>
    </row>
    <row r="245" spans="1:7" ht="45">
      <c r="A245" s="6"/>
      <c r="B245" s="19" t="s">
        <v>633</v>
      </c>
      <c r="C245" s="6" t="s">
        <v>642</v>
      </c>
      <c r="D245" s="11" t="s">
        <v>849</v>
      </c>
      <c r="E245" s="10"/>
      <c r="F245" s="10"/>
      <c r="G245" s="10"/>
    </row>
    <row r="246" spans="1:7">
      <c r="A246" s="6"/>
      <c r="B246" s="19" t="s">
        <v>891</v>
      </c>
      <c r="C246" s="6"/>
      <c r="D246" s="11"/>
      <c r="E246" s="10"/>
      <c r="F246" s="10">
        <v>98509</v>
      </c>
      <c r="G246" s="10"/>
    </row>
    <row r="247" spans="1:7">
      <c r="A247" s="6"/>
      <c r="B247" s="19" t="s">
        <v>892</v>
      </c>
      <c r="C247" s="6"/>
      <c r="D247" s="11"/>
      <c r="E247" s="10"/>
      <c r="F247" s="10">
        <v>58</v>
      </c>
      <c r="G247" s="10"/>
    </row>
  </sheetData>
  <mergeCells count="21">
    <mergeCell ref="A167:A168"/>
    <mergeCell ref="B167:B168"/>
    <mergeCell ref="A165:A166"/>
    <mergeCell ref="B165:B166"/>
    <mergeCell ref="B78:B79"/>
    <mergeCell ref="A78:A79"/>
    <mergeCell ref="B91:B92"/>
    <mergeCell ref="A91:A92"/>
    <mergeCell ref="A141:A142"/>
    <mergeCell ref="B141:B142"/>
    <mergeCell ref="A143:A144"/>
    <mergeCell ref="B143:B144"/>
    <mergeCell ref="A148:A150"/>
    <mergeCell ref="B148:B150"/>
    <mergeCell ref="B133:B135"/>
    <mergeCell ref="A133:A135"/>
    <mergeCell ref="A11:A12"/>
    <mergeCell ref="A3:G3"/>
    <mergeCell ref="A4:G4"/>
    <mergeCell ref="A7:G7"/>
    <mergeCell ref="A8:G8"/>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sheetPr>
    <tabColor rgb="FF00B050"/>
  </sheetPr>
  <dimension ref="A3:H76"/>
  <sheetViews>
    <sheetView workbookViewId="0"/>
  </sheetViews>
  <sheetFormatPr defaultRowHeight="15"/>
  <cols>
    <col min="2" max="2" width="75.140625" customWidth="1"/>
    <col min="3" max="3" width="20.140625" customWidth="1"/>
    <col min="4" max="4" width="16.140625" customWidth="1"/>
    <col min="5" max="7" width="12.28515625" customWidth="1"/>
    <col min="8" max="8" width="41.85546875" customWidth="1"/>
  </cols>
  <sheetData>
    <row r="3" spans="1:8" ht="18.75">
      <c r="A3" s="259" t="s">
        <v>0</v>
      </c>
      <c r="B3" s="259"/>
      <c r="C3" s="259"/>
      <c r="D3" s="259"/>
      <c r="E3" s="259"/>
      <c r="F3" s="259"/>
      <c r="G3" s="259"/>
      <c r="H3" s="12"/>
    </row>
    <row r="4" spans="1:8" ht="18.75">
      <c r="A4" s="259" t="s">
        <v>1</v>
      </c>
      <c r="B4" s="259"/>
      <c r="C4" s="259"/>
      <c r="D4" s="259"/>
      <c r="E4" s="259"/>
      <c r="F4" s="259"/>
      <c r="G4" s="259"/>
      <c r="H4" s="22"/>
    </row>
    <row r="5" spans="1:8">
      <c r="A5" s="1"/>
      <c r="B5" s="1"/>
      <c r="C5" s="1"/>
      <c r="D5" s="1"/>
      <c r="E5" s="1"/>
      <c r="F5" s="1"/>
      <c r="G5" s="1"/>
      <c r="H5" s="1"/>
    </row>
    <row r="6" spans="1:8" ht="45">
      <c r="A6" s="4" t="s">
        <v>6</v>
      </c>
      <c r="B6" s="4" t="s">
        <v>156</v>
      </c>
      <c r="C6" s="5" t="s">
        <v>9</v>
      </c>
      <c r="D6" s="5" t="s">
        <v>10</v>
      </c>
      <c r="E6" s="5" t="s">
        <v>977</v>
      </c>
      <c r="F6" s="5" t="s">
        <v>978</v>
      </c>
      <c r="G6" s="5" t="s">
        <v>991</v>
      </c>
      <c r="H6" s="2" t="s">
        <v>11</v>
      </c>
    </row>
    <row r="7" spans="1:8">
      <c r="A7" s="250" t="s">
        <v>652</v>
      </c>
      <c r="B7" s="250"/>
      <c r="C7" s="250"/>
      <c r="D7" s="250"/>
      <c r="E7" s="250"/>
      <c r="F7" s="250"/>
      <c r="G7" s="250"/>
    </row>
    <row r="8" spans="1:8">
      <c r="A8" s="250" t="s">
        <v>656</v>
      </c>
      <c r="B8" s="250"/>
      <c r="C8" s="250"/>
      <c r="D8" s="250"/>
      <c r="E8" s="250"/>
      <c r="F8" s="250"/>
      <c r="G8" s="250"/>
    </row>
    <row r="9" spans="1:8" ht="30">
      <c r="A9" s="51" t="s">
        <v>658</v>
      </c>
      <c r="B9" s="52" t="s">
        <v>657</v>
      </c>
      <c r="C9" s="55"/>
      <c r="D9" s="53"/>
      <c r="E9" s="53"/>
      <c r="F9" s="53"/>
      <c r="G9" s="53"/>
    </row>
    <row r="10" spans="1:8" ht="60">
      <c r="A10" s="54" t="s">
        <v>662</v>
      </c>
      <c r="B10" s="55" t="s">
        <v>659</v>
      </c>
      <c r="C10" s="55"/>
      <c r="D10" s="54" t="s">
        <v>8</v>
      </c>
      <c r="E10" s="46" t="e">
        <f>E11/E12*100</f>
        <v>#DIV/0!</v>
      </c>
      <c r="F10" s="46" t="e">
        <f>F11/F12*100</f>
        <v>#DIV/0!</v>
      </c>
      <c r="G10" s="46" t="e">
        <f>G11/G12*100</f>
        <v>#DIV/0!</v>
      </c>
      <c r="H10" s="3" t="s">
        <v>22</v>
      </c>
    </row>
    <row r="11" spans="1:8" ht="45" customHeight="1">
      <c r="A11" s="33"/>
      <c r="B11" s="58" t="s">
        <v>660</v>
      </c>
      <c r="C11" s="33" t="s">
        <v>53</v>
      </c>
      <c r="D11" s="33" t="s">
        <v>747</v>
      </c>
      <c r="E11" s="33"/>
      <c r="F11" s="33"/>
      <c r="G11" s="33"/>
    </row>
    <row r="12" spans="1:8" ht="45" customHeight="1">
      <c r="A12" s="33"/>
      <c r="B12" s="58" t="s">
        <v>661</v>
      </c>
      <c r="C12" s="33" t="s">
        <v>53</v>
      </c>
      <c r="D12" s="33" t="s">
        <v>747</v>
      </c>
      <c r="E12" s="33"/>
      <c r="F12" s="33"/>
      <c r="G12" s="33"/>
    </row>
    <row r="13" spans="1:8" ht="90">
      <c r="A13" s="103" t="s">
        <v>663</v>
      </c>
      <c r="B13" s="104" t="s">
        <v>1029</v>
      </c>
      <c r="C13" s="103"/>
      <c r="D13" s="103" t="s">
        <v>8</v>
      </c>
      <c r="E13" s="108" t="e">
        <f>1/E14*E21</f>
        <v>#DIV/0!</v>
      </c>
      <c r="F13" s="108" t="e">
        <f>1/F14*F21</f>
        <v>#DIV/0!</v>
      </c>
      <c r="G13" s="108" t="e">
        <f>1/G14*G21</f>
        <v>#DIV/0!</v>
      </c>
      <c r="H13" s="3" t="s">
        <v>36</v>
      </c>
    </row>
    <row r="14" spans="1:8" ht="105">
      <c r="A14" s="103"/>
      <c r="B14" s="104" t="s">
        <v>672</v>
      </c>
      <c r="C14" s="103" t="s">
        <v>665</v>
      </c>
      <c r="D14" s="103"/>
      <c r="E14" s="103">
        <f>E15+E16+E17+E18+E19+E20</f>
        <v>0</v>
      </c>
      <c r="F14" s="103">
        <f>F15+F16+F17+F18+F19+F20</f>
        <v>0</v>
      </c>
      <c r="G14" s="103">
        <f>G15+G16+G17+G18+G19+G20</f>
        <v>0</v>
      </c>
    </row>
    <row r="15" spans="1:8">
      <c r="A15" s="103"/>
      <c r="B15" s="104" t="s">
        <v>666</v>
      </c>
      <c r="C15" s="103"/>
      <c r="D15" s="103" t="s">
        <v>747</v>
      </c>
      <c r="E15" s="103"/>
      <c r="F15" s="103"/>
      <c r="G15" s="103"/>
    </row>
    <row r="16" spans="1:8" ht="45">
      <c r="A16" s="104"/>
      <c r="B16" s="104" t="s">
        <v>667</v>
      </c>
      <c r="C16" s="103"/>
      <c r="D16" s="103" t="s">
        <v>747</v>
      </c>
      <c r="E16" s="103"/>
      <c r="F16" s="103"/>
      <c r="G16" s="103"/>
    </row>
    <row r="17" spans="1:8" ht="45">
      <c r="A17" s="104"/>
      <c r="B17" s="104" t="s">
        <v>668</v>
      </c>
      <c r="C17" s="103"/>
      <c r="D17" s="103" t="s">
        <v>747</v>
      </c>
      <c r="E17" s="103"/>
      <c r="F17" s="103"/>
      <c r="G17" s="103"/>
    </row>
    <row r="18" spans="1:8" ht="45">
      <c r="A18" s="104"/>
      <c r="B18" s="104" t="s">
        <v>669</v>
      </c>
      <c r="C18" s="103"/>
      <c r="D18" s="103" t="s">
        <v>747</v>
      </c>
      <c r="E18" s="103"/>
      <c r="F18" s="103"/>
      <c r="G18" s="103"/>
    </row>
    <row r="19" spans="1:8" ht="30">
      <c r="A19" s="104"/>
      <c r="B19" s="104" t="s">
        <v>670</v>
      </c>
      <c r="C19" s="103"/>
      <c r="D19" s="103" t="s">
        <v>747</v>
      </c>
      <c r="E19" s="103"/>
      <c r="F19" s="103"/>
      <c r="G19" s="103"/>
    </row>
    <row r="20" spans="1:8" ht="45">
      <c r="A20" s="104"/>
      <c r="B20" s="104" t="s">
        <v>671</v>
      </c>
      <c r="C20" s="103"/>
      <c r="D20" s="103" t="s">
        <v>747</v>
      </c>
      <c r="E20" s="103"/>
      <c r="F20" s="103"/>
      <c r="G20" s="103"/>
    </row>
    <row r="21" spans="1:8" ht="105">
      <c r="A21" s="104"/>
      <c r="B21" s="104" t="s">
        <v>664</v>
      </c>
      <c r="C21" s="103" t="s">
        <v>665</v>
      </c>
      <c r="D21" s="103" t="s">
        <v>747</v>
      </c>
      <c r="E21" s="103"/>
      <c r="F21" s="103"/>
      <c r="G21" s="103"/>
    </row>
    <row r="22" spans="1:8" ht="45">
      <c r="A22" s="37" t="s">
        <v>673</v>
      </c>
      <c r="B22" s="38" t="s">
        <v>674</v>
      </c>
      <c r="C22" s="37"/>
      <c r="D22" s="37" t="s">
        <v>8</v>
      </c>
      <c r="E22" s="40">
        <f>E23/E24*100</f>
        <v>18.897240602760178</v>
      </c>
      <c r="F22" s="40">
        <f>F23/F24*100</f>
        <v>18.897240602760178</v>
      </c>
      <c r="G22" s="40" t="e">
        <f>G23/G24*100</f>
        <v>#DIV/0!</v>
      </c>
      <c r="H22" s="3" t="s">
        <v>22</v>
      </c>
    </row>
    <row r="23" spans="1:8" ht="30">
      <c r="A23" s="30"/>
      <c r="B23" s="19" t="s">
        <v>675</v>
      </c>
      <c r="C23" s="6" t="s">
        <v>676</v>
      </c>
      <c r="D23" s="6" t="s">
        <v>747</v>
      </c>
      <c r="E23" s="11">
        <v>121003</v>
      </c>
      <c r="F23" s="11">
        <v>121003</v>
      </c>
      <c r="G23" s="11"/>
    </row>
    <row r="24" spans="1:8" ht="30">
      <c r="A24" s="30"/>
      <c r="B24" s="19" t="s">
        <v>677</v>
      </c>
      <c r="C24" s="6" t="s">
        <v>678</v>
      </c>
      <c r="D24" s="6" t="s">
        <v>747</v>
      </c>
      <c r="E24" s="11">
        <v>640321</v>
      </c>
      <c r="F24" s="11">
        <v>640321</v>
      </c>
      <c r="G24" s="11"/>
    </row>
    <row r="25" spans="1:8" ht="30">
      <c r="A25" s="42" t="s">
        <v>679</v>
      </c>
      <c r="B25" s="43" t="s">
        <v>680</v>
      </c>
      <c r="C25" s="39"/>
      <c r="D25" s="37"/>
      <c r="E25" s="44"/>
      <c r="F25" s="44"/>
      <c r="G25" s="44"/>
    </row>
    <row r="26" spans="1:8" ht="60">
      <c r="A26" s="37" t="s">
        <v>682</v>
      </c>
      <c r="B26" s="38" t="s">
        <v>681</v>
      </c>
      <c r="C26" s="39"/>
      <c r="D26" s="37" t="s">
        <v>8</v>
      </c>
      <c r="E26" s="40">
        <f>E27/E28*100</f>
        <v>3.3354544928638132</v>
      </c>
      <c r="F26" s="40">
        <f>F27/F28*100</f>
        <v>3.3354544928638132</v>
      </c>
      <c r="G26" s="40" t="e">
        <f>G27/G28*100</f>
        <v>#DIV/0!</v>
      </c>
      <c r="H26" s="3" t="s">
        <v>22</v>
      </c>
    </row>
    <row r="27" spans="1:8" ht="45">
      <c r="A27" s="6"/>
      <c r="B27" s="19" t="s">
        <v>683</v>
      </c>
      <c r="C27" s="6" t="s">
        <v>684</v>
      </c>
      <c r="D27" s="6" t="s">
        <v>747</v>
      </c>
      <c r="E27" s="94">
        <v>4036</v>
      </c>
      <c r="F27" s="94">
        <v>4036</v>
      </c>
      <c r="G27" s="94"/>
      <c r="H27" s="3"/>
    </row>
    <row r="28" spans="1:8" ht="30">
      <c r="A28" s="6"/>
      <c r="B28" s="19" t="s">
        <v>675</v>
      </c>
      <c r="C28" s="6" t="s">
        <v>685</v>
      </c>
      <c r="D28" s="6" t="s">
        <v>747</v>
      </c>
      <c r="E28" s="11">
        <v>121003</v>
      </c>
      <c r="F28" s="11">
        <v>121003</v>
      </c>
      <c r="G28" s="11"/>
      <c r="H28" s="3"/>
    </row>
    <row r="29" spans="1:8" ht="45">
      <c r="A29" s="51" t="s">
        <v>686</v>
      </c>
      <c r="B29" s="52" t="s">
        <v>687</v>
      </c>
      <c r="C29" s="53"/>
      <c r="D29" s="53"/>
      <c r="E29" s="53"/>
      <c r="F29" s="53"/>
      <c r="G29" s="53"/>
    </row>
    <row r="30" spans="1:8" ht="75">
      <c r="A30" s="54" t="s">
        <v>688</v>
      </c>
      <c r="B30" s="55" t="s">
        <v>689</v>
      </c>
      <c r="C30" s="53"/>
      <c r="D30" s="54"/>
      <c r="E30" s="46"/>
      <c r="F30" s="46"/>
      <c r="G30" s="46"/>
      <c r="H30" s="3" t="s">
        <v>400</v>
      </c>
    </row>
    <row r="31" spans="1:8">
      <c r="A31" s="54"/>
      <c r="B31" s="64" t="s">
        <v>861</v>
      </c>
      <c r="C31" s="54"/>
      <c r="D31" s="54" t="s">
        <v>8</v>
      </c>
      <c r="E31" s="46" t="e">
        <f>E33/E35*100</f>
        <v>#DIV/0!</v>
      </c>
      <c r="F31" s="46" t="e">
        <f>F33/F35*100</f>
        <v>#DIV/0!</v>
      </c>
      <c r="G31" s="46" t="e">
        <f>G33/G35*100</f>
        <v>#DIV/0!</v>
      </c>
      <c r="H31" s="3"/>
    </row>
    <row r="32" spans="1:8">
      <c r="A32" s="54"/>
      <c r="B32" s="64" t="s">
        <v>862</v>
      </c>
      <c r="C32" s="54"/>
      <c r="D32" s="54" t="s">
        <v>8</v>
      </c>
      <c r="E32" s="46" t="e">
        <f>E34/E35*100</f>
        <v>#DIV/0!</v>
      </c>
      <c r="F32" s="46" t="e">
        <f>F34/F35*100</f>
        <v>#DIV/0!</v>
      </c>
      <c r="G32" s="46" t="e">
        <f>G34/G35*100</f>
        <v>#DIV/0!</v>
      </c>
      <c r="H32" s="3"/>
    </row>
    <row r="33" spans="1:8" ht="75">
      <c r="A33" s="33"/>
      <c r="B33" s="58" t="s">
        <v>690</v>
      </c>
      <c r="C33" s="33" t="s">
        <v>53</v>
      </c>
      <c r="D33" s="33" t="s">
        <v>747</v>
      </c>
      <c r="E33" s="34"/>
      <c r="F33" s="34"/>
      <c r="G33" s="34"/>
      <c r="H33" s="3"/>
    </row>
    <row r="34" spans="1:8" ht="75">
      <c r="A34" s="33"/>
      <c r="B34" s="58" t="s">
        <v>691</v>
      </c>
      <c r="C34" s="33" t="s">
        <v>53</v>
      </c>
      <c r="D34" s="33" t="s">
        <v>747</v>
      </c>
      <c r="E34" s="34"/>
      <c r="F34" s="34"/>
      <c r="G34" s="34"/>
      <c r="H34" s="3"/>
    </row>
    <row r="35" spans="1:8" ht="60">
      <c r="A35" s="33"/>
      <c r="B35" s="58" t="s">
        <v>692</v>
      </c>
      <c r="C35" s="33" t="s">
        <v>53</v>
      </c>
      <c r="D35" s="33" t="s">
        <v>747</v>
      </c>
      <c r="E35" s="34"/>
      <c r="F35" s="34"/>
      <c r="G35" s="34"/>
      <c r="H35" s="3"/>
    </row>
    <row r="36" spans="1:8" ht="60">
      <c r="A36" s="51" t="s">
        <v>693</v>
      </c>
      <c r="B36" s="52" t="s">
        <v>694</v>
      </c>
      <c r="C36" s="53"/>
      <c r="D36" s="54"/>
      <c r="E36" s="53"/>
      <c r="F36" s="53"/>
      <c r="G36" s="53"/>
    </row>
    <row r="37" spans="1:8" ht="75">
      <c r="A37" s="54" t="s">
        <v>696</v>
      </c>
      <c r="B37" s="55" t="s">
        <v>695</v>
      </c>
      <c r="C37" s="53"/>
      <c r="D37" s="54" t="s">
        <v>8</v>
      </c>
      <c r="E37" s="46" t="e">
        <f>E38/E39*100</f>
        <v>#DIV/0!</v>
      </c>
      <c r="F37" s="46" t="e">
        <f>F38/F39*100</f>
        <v>#DIV/0!</v>
      </c>
      <c r="G37" s="46" t="e">
        <f>G38/G39*100</f>
        <v>#DIV/0!</v>
      </c>
      <c r="H37" s="3" t="s">
        <v>699</v>
      </c>
    </row>
    <row r="38" spans="1:8" ht="60">
      <c r="A38" s="33"/>
      <c r="B38" s="58" t="s">
        <v>697</v>
      </c>
      <c r="C38" s="33" t="s">
        <v>53</v>
      </c>
      <c r="D38" s="33" t="s">
        <v>851</v>
      </c>
      <c r="E38" s="34"/>
      <c r="F38" s="34"/>
      <c r="G38" s="34"/>
      <c r="H38" s="18"/>
    </row>
    <row r="39" spans="1:8" ht="45">
      <c r="A39" s="33"/>
      <c r="B39" s="58" t="s">
        <v>698</v>
      </c>
      <c r="C39" s="33" t="s">
        <v>53</v>
      </c>
      <c r="D39" s="33" t="s">
        <v>851</v>
      </c>
      <c r="E39" s="34"/>
      <c r="F39" s="34"/>
      <c r="G39" s="34"/>
    </row>
    <row r="40" spans="1:8" ht="60">
      <c r="A40" s="54" t="s">
        <v>701</v>
      </c>
      <c r="B40" s="55" t="s">
        <v>700</v>
      </c>
      <c r="C40" s="53"/>
      <c r="D40" s="54"/>
      <c r="E40" s="46"/>
      <c r="F40" s="46"/>
      <c r="G40" s="46"/>
      <c r="H40" s="3" t="s">
        <v>400</v>
      </c>
    </row>
    <row r="41" spans="1:8">
      <c r="A41" s="54"/>
      <c r="B41" s="55" t="s">
        <v>65</v>
      </c>
      <c r="C41" s="53"/>
      <c r="D41" s="54" t="s">
        <v>850</v>
      </c>
      <c r="E41" s="46" t="e">
        <f>E43/E45*100</f>
        <v>#DIV/0!</v>
      </c>
      <c r="F41" s="46" t="e">
        <f>F43/F45*100</f>
        <v>#DIV/0!</v>
      </c>
      <c r="G41" s="46" t="e">
        <f>G43/G45*100</f>
        <v>#DIV/0!</v>
      </c>
      <c r="H41" s="3"/>
    </row>
    <row r="42" spans="1:8">
      <c r="A42" s="54"/>
      <c r="B42" s="55" t="s">
        <v>71</v>
      </c>
      <c r="C42" s="53"/>
      <c r="D42" s="54" t="s">
        <v>850</v>
      </c>
      <c r="E42" s="46" t="e">
        <f>E44/E45*100</f>
        <v>#DIV/0!</v>
      </c>
      <c r="F42" s="46" t="e">
        <f>F44/F45*100</f>
        <v>#DIV/0!</v>
      </c>
      <c r="G42" s="46" t="e">
        <f>G44/G45*100</f>
        <v>#DIV/0!</v>
      </c>
      <c r="H42" s="3"/>
    </row>
    <row r="43" spans="1:8" ht="45">
      <c r="A43" s="33"/>
      <c r="B43" s="58" t="s">
        <v>702</v>
      </c>
      <c r="C43" s="33" t="s">
        <v>53</v>
      </c>
      <c r="D43" s="33" t="s">
        <v>850</v>
      </c>
      <c r="E43" s="34"/>
      <c r="F43" s="34"/>
      <c r="G43" s="34"/>
      <c r="H43" s="3"/>
    </row>
    <row r="44" spans="1:8" ht="60">
      <c r="A44" s="33"/>
      <c r="B44" s="58" t="s">
        <v>703</v>
      </c>
      <c r="C44" s="33" t="s">
        <v>53</v>
      </c>
      <c r="D44" s="33" t="s">
        <v>850</v>
      </c>
      <c r="E44" s="34"/>
      <c r="F44" s="34"/>
      <c r="G44" s="34"/>
      <c r="H44" s="3"/>
    </row>
    <row r="45" spans="1:8" ht="45">
      <c r="A45" s="33"/>
      <c r="B45" s="58" t="s">
        <v>704</v>
      </c>
      <c r="C45" s="33" t="s">
        <v>53</v>
      </c>
      <c r="D45" s="33" t="s">
        <v>747</v>
      </c>
      <c r="E45" s="34"/>
      <c r="F45" s="34"/>
      <c r="G45" s="34"/>
      <c r="H45" s="3"/>
    </row>
    <row r="46" spans="1:8" ht="60">
      <c r="A46" s="51" t="s">
        <v>705</v>
      </c>
      <c r="B46" s="52" t="s">
        <v>706</v>
      </c>
      <c r="C46" s="53"/>
      <c r="D46" s="53"/>
      <c r="E46" s="53"/>
      <c r="F46" s="53"/>
      <c r="G46" s="53"/>
    </row>
    <row r="47" spans="1:8" ht="75">
      <c r="A47" s="54" t="s">
        <v>708</v>
      </c>
      <c r="B47" s="55" t="s">
        <v>707</v>
      </c>
      <c r="C47" s="53"/>
      <c r="D47" s="54"/>
      <c r="E47" s="46"/>
      <c r="F47" s="46"/>
      <c r="G47" s="46"/>
      <c r="H47" s="3" t="s">
        <v>400</v>
      </c>
    </row>
    <row r="48" spans="1:8">
      <c r="A48" s="54"/>
      <c r="B48" s="55" t="s">
        <v>709</v>
      </c>
      <c r="C48" s="53"/>
      <c r="D48" s="54" t="s">
        <v>8</v>
      </c>
      <c r="E48" s="46" t="e">
        <f>E51/E54*100</f>
        <v>#DIV/0!</v>
      </c>
      <c r="F48" s="46" t="e">
        <f>F51/F54*100</f>
        <v>#DIV/0!</v>
      </c>
      <c r="G48" s="46" t="e">
        <f>G51/G54*100</f>
        <v>#DIV/0!</v>
      </c>
      <c r="H48" s="3"/>
    </row>
    <row r="49" spans="1:8">
      <c r="A49" s="54"/>
      <c r="B49" s="55" t="s">
        <v>329</v>
      </c>
      <c r="C49" s="53"/>
      <c r="D49" s="54" t="s">
        <v>8</v>
      </c>
      <c r="E49" s="46" t="e">
        <f t="shared" ref="E49:F50" si="0">E52/E55*100</f>
        <v>#DIV/0!</v>
      </c>
      <c r="F49" s="46" t="e">
        <f t="shared" si="0"/>
        <v>#DIV/0!</v>
      </c>
      <c r="G49" s="46" t="e">
        <f t="shared" ref="G49" si="1">G52/G55*100</f>
        <v>#DIV/0!</v>
      </c>
      <c r="H49" s="3"/>
    </row>
    <row r="50" spans="1:8">
      <c r="A50" s="54"/>
      <c r="B50" s="55" t="s">
        <v>349</v>
      </c>
      <c r="C50" s="53"/>
      <c r="D50" s="54" t="s">
        <v>8</v>
      </c>
      <c r="E50" s="46" t="e">
        <f t="shared" si="0"/>
        <v>#DIV/0!</v>
      </c>
      <c r="F50" s="46" t="e">
        <f t="shared" si="0"/>
        <v>#DIV/0!</v>
      </c>
      <c r="G50" s="46" t="e">
        <f t="shared" ref="G50" si="2">G53/G56*100</f>
        <v>#DIV/0!</v>
      </c>
      <c r="H50" s="3"/>
    </row>
    <row r="51" spans="1:8" ht="49.5" customHeight="1">
      <c r="A51" s="33"/>
      <c r="B51" s="58" t="s">
        <v>710</v>
      </c>
      <c r="C51" s="33" t="s">
        <v>53</v>
      </c>
      <c r="D51" s="33" t="s">
        <v>850</v>
      </c>
      <c r="E51" s="34"/>
      <c r="F51" s="34"/>
      <c r="G51" s="34"/>
      <c r="H51" s="18"/>
    </row>
    <row r="52" spans="1:8" ht="49.5" customHeight="1">
      <c r="A52" s="33"/>
      <c r="B52" s="58" t="s">
        <v>711</v>
      </c>
      <c r="C52" s="33" t="s">
        <v>53</v>
      </c>
      <c r="D52" s="33" t="s">
        <v>850</v>
      </c>
      <c r="E52" s="34"/>
      <c r="F52" s="34"/>
      <c r="G52" s="34"/>
    </row>
    <row r="53" spans="1:8" ht="45">
      <c r="A53" s="33"/>
      <c r="B53" s="58" t="s">
        <v>712</v>
      </c>
      <c r="C53" s="33" t="s">
        <v>53</v>
      </c>
      <c r="D53" s="33" t="s">
        <v>850</v>
      </c>
      <c r="E53" s="34"/>
      <c r="F53" s="34"/>
      <c r="G53" s="34"/>
      <c r="H53" s="18"/>
    </row>
    <row r="54" spans="1:8" ht="45">
      <c r="A54" s="33"/>
      <c r="B54" s="58" t="s">
        <v>713</v>
      </c>
      <c r="C54" s="33" t="s">
        <v>53</v>
      </c>
      <c r="D54" s="33" t="s">
        <v>850</v>
      </c>
      <c r="E54" s="34"/>
      <c r="F54" s="34"/>
      <c r="G54" s="34"/>
    </row>
    <row r="55" spans="1:8" ht="60">
      <c r="A55" s="33"/>
      <c r="B55" s="58" t="s">
        <v>714</v>
      </c>
      <c r="C55" s="33" t="s">
        <v>53</v>
      </c>
      <c r="D55" s="33" t="s">
        <v>850</v>
      </c>
      <c r="E55" s="34"/>
      <c r="F55" s="34"/>
      <c r="G55" s="34"/>
    </row>
    <row r="56" spans="1:8" ht="60">
      <c r="A56" s="33"/>
      <c r="B56" s="58" t="s">
        <v>715</v>
      </c>
      <c r="C56" s="33" t="s">
        <v>53</v>
      </c>
      <c r="D56" s="33" t="s">
        <v>850</v>
      </c>
      <c r="E56" s="34"/>
      <c r="F56" s="34"/>
      <c r="G56" s="34"/>
    </row>
    <row r="57" spans="1:8" ht="30">
      <c r="A57" s="51" t="s">
        <v>716</v>
      </c>
      <c r="B57" s="52" t="s">
        <v>717</v>
      </c>
      <c r="C57" s="53"/>
      <c r="D57" s="53"/>
      <c r="E57" s="53"/>
      <c r="F57" s="53"/>
      <c r="G57" s="53"/>
    </row>
    <row r="58" spans="1:8" ht="60">
      <c r="A58" s="54" t="s">
        <v>719</v>
      </c>
      <c r="B58" s="55" t="s">
        <v>718</v>
      </c>
      <c r="C58" s="54"/>
      <c r="D58" s="54" t="s">
        <v>8</v>
      </c>
      <c r="E58" s="46" t="e">
        <f>E59/E60*100</f>
        <v>#DIV/0!</v>
      </c>
      <c r="F58" s="46" t="e">
        <f>F59/F60*100</f>
        <v>#DIV/0!</v>
      </c>
      <c r="G58" s="46" t="e">
        <f>G59/G60*100</f>
        <v>#DIV/0!</v>
      </c>
      <c r="H58" s="3" t="s">
        <v>400</v>
      </c>
    </row>
    <row r="59" spans="1:8" ht="30">
      <c r="A59" s="59"/>
      <c r="B59" s="58" t="s">
        <v>720</v>
      </c>
      <c r="C59" s="33" t="s">
        <v>53</v>
      </c>
      <c r="D59" s="57" t="s">
        <v>747</v>
      </c>
      <c r="E59" s="34"/>
      <c r="F59" s="34"/>
      <c r="G59" s="34"/>
    </row>
    <row r="60" spans="1:8" ht="30">
      <c r="A60" s="59"/>
      <c r="B60" s="58" t="s">
        <v>721</v>
      </c>
      <c r="C60" s="33" t="s">
        <v>53</v>
      </c>
      <c r="D60" s="57" t="s">
        <v>747</v>
      </c>
      <c r="E60" s="34"/>
      <c r="F60" s="34"/>
      <c r="G60" s="34"/>
    </row>
    <row r="61" spans="1:8" ht="45">
      <c r="A61" s="51" t="s">
        <v>722</v>
      </c>
      <c r="B61" s="52" t="s">
        <v>723</v>
      </c>
      <c r="C61" s="53"/>
      <c r="D61" s="53"/>
      <c r="E61" s="53"/>
      <c r="F61" s="53"/>
      <c r="G61" s="53"/>
    </row>
    <row r="62" spans="1:8" ht="60">
      <c r="A62" s="54" t="s">
        <v>725</v>
      </c>
      <c r="B62" s="55" t="s">
        <v>724</v>
      </c>
      <c r="C62" s="54"/>
      <c r="D62" s="54" t="s">
        <v>8</v>
      </c>
      <c r="E62" s="46" t="e">
        <f>E63/E64*100</f>
        <v>#DIV/0!</v>
      </c>
      <c r="F62" s="46" t="e">
        <f>F63/F64*100</f>
        <v>#DIV/0!</v>
      </c>
      <c r="G62" s="46" t="e">
        <f>G63/G64*100</f>
        <v>#DIV/0!</v>
      </c>
      <c r="H62" s="3" t="s">
        <v>400</v>
      </c>
    </row>
    <row r="63" spans="1:8" ht="45">
      <c r="A63" s="33"/>
      <c r="B63" s="58" t="s">
        <v>726</v>
      </c>
      <c r="C63" s="33" t="s">
        <v>53</v>
      </c>
      <c r="D63" s="57" t="s">
        <v>851</v>
      </c>
      <c r="E63" s="34"/>
      <c r="F63" s="34"/>
      <c r="G63" s="34"/>
      <c r="H63" s="3"/>
    </row>
    <row r="64" spans="1:8" ht="45">
      <c r="A64" s="33"/>
      <c r="B64" s="58" t="s">
        <v>727</v>
      </c>
      <c r="C64" s="33" t="s">
        <v>53</v>
      </c>
      <c r="D64" s="57" t="s">
        <v>851</v>
      </c>
      <c r="E64" s="34"/>
      <c r="F64" s="34"/>
      <c r="G64" s="34"/>
      <c r="H64" s="3"/>
    </row>
    <row r="65" spans="1:8" ht="45">
      <c r="A65" s="51" t="s">
        <v>728</v>
      </c>
      <c r="B65" s="52" t="s">
        <v>729</v>
      </c>
      <c r="C65" s="53"/>
      <c r="D65" s="53"/>
      <c r="E65" s="53"/>
      <c r="F65" s="53"/>
      <c r="G65" s="53"/>
    </row>
    <row r="66" spans="1:8" ht="60">
      <c r="A66" s="54" t="s">
        <v>730</v>
      </c>
      <c r="B66" s="55" t="s">
        <v>865</v>
      </c>
      <c r="C66" s="53"/>
      <c r="D66" s="54"/>
      <c r="E66" s="46"/>
      <c r="F66" s="46"/>
      <c r="G66" s="46"/>
      <c r="H66" s="3" t="s">
        <v>400</v>
      </c>
    </row>
    <row r="67" spans="1:8">
      <c r="A67" s="53"/>
      <c r="B67" s="55" t="s">
        <v>390</v>
      </c>
      <c r="C67" s="54"/>
      <c r="D67" s="54" t="s">
        <v>8</v>
      </c>
      <c r="E67" s="46" t="e">
        <f t="shared" ref="E67:G68" si="3">E69/E71*100</f>
        <v>#DIV/0!</v>
      </c>
      <c r="F67" s="46" t="e">
        <f t="shared" si="3"/>
        <v>#DIV/0!</v>
      </c>
      <c r="G67" s="46" t="e">
        <f t="shared" si="3"/>
        <v>#DIV/0!</v>
      </c>
    </row>
    <row r="68" spans="1:8">
      <c r="A68" s="53"/>
      <c r="B68" s="55" t="s">
        <v>395</v>
      </c>
      <c r="C68" s="54"/>
      <c r="D68" s="54" t="s">
        <v>8</v>
      </c>
      <c r="E68" s="46" t="e">
        <f t="shared" si="3"/>
        <v>#DIV/0!</v>
      </c>
      <c r="F68" s="46" t="e">
        <f t="shared" si="3"/>
        <v>#DIV/0!</v>
      </c>
      <c r="G68" s="46" t="e">
        <f t="shared" si="3"/>
        <v>#DIV/0!</v>
      </c>
    </row>
    <row r="69" spans="1:8" ht="60">
      <c r="A69" s="59"/>
      <c r="B69" s="58" t="s">
        <v>731</v>
      </c>
      <c r="C69" s="33" t="s">
        <v>53</v>
      </c>
      <c r="D69" s="57" t="s">
        <v>849</v>
      </c>
      <c r="E69" s="34"/>
      <c r="F69" s="34"/>
      <c r="G69" s="34"/>
    </row>
    <row r="70" spans="1:8" ht="45">
      <c r="A70" s="59"/>
      <c r="B70" s="58" t="s">
        <v>732</v>
      </c>
      <c r="C70" s="33" t="s">
        <v>53</v>
      </c>
      <c r="D70" s="57" t="s">
        <v>849</v>
      </c>
      <c r="E70" s="34"/>
      <c r="F70" s="34"/>
      <c r="G70" s="34"/>
    </row>
    <row r="71" spans="1:8" ht="45">
      <c r="A71" s="59"/>
      <c r="B71" s="58" t="s">
        <v>733</v>
      </c>
      <c r="C71" s="33" t="s">
        <v>53</v>
      </c>
      <c r="D71" s="57" t="s">
        <v>849</v>
      </c>
      <c r="E71" s="34"/>
      <c r="F71" s="34"/>
      <c r="G71" s="34"/>
    </row>
    <row r="72" spans="1:8" ht="45">
      <c r="A72" s="59"/>
      <c r="B72" s="58" t="s">
        <v>734</v>
      </c>
      <c r="C72" s="33" t="s">
        <v>53</v>
      </c>
      <c r="D72" s="57" t="s">
        <v>849</v>
      </c>
      <c r="E72" s="34"/>
      <c r="F72" s="34"/>
      <c r="G72" s="34"/>
    </row>
    <row r="73" spans="1:8" ht="30">
      <c r="A73" s="51" t="s">
        <v>735</v>
      </c>
      <c r="B73" s="52" t="s">
        <v>736</v>
      </c>
      <c r="C73" s="53"/>
      <c r="D73" s="53"/>
      <c r="E73" s="53"/>
      <c r="F73" s="53"/>
      <c r="G73" s="53"/>
    </row>
    <row r="74" spans="1:8" ht="60">
      <c r="A74" s="54" t="s">
        <v>738</v>
      </c>
      <c r="B74" s="55" t="s">
        <v>737</v>
      </c>
      <c r="C74" s="53"/>
      <c r="D74" s="54" t="s">
        <v>8</v>
      </c>
      <c r="E74" s="46" t="e">
        <f>E75/E76*100</f>
        <v>#DIV/0!</v>
      </c>
      <c r="F74" s="46" t="e">
        <f>F75/F76*100</f>
        <v>#DIV/0!</v>
      </c>
      <c r="G74" s="46" t="e">
        <f>G75/G76*100</f>
        <v>#DIV/0!</v>
      </c>
      <c r="H74" s="3" t="s">
        <v>36</v>
      </c>
    </row>
    <row r="75" spans="1:8" ht="60">
      <c r="A75" s="33"/>
      <c r="B75" s="58" t="s">
        <v>739</v>
      </c>
      <c r="C75" s="33" t="s">
        <v>318</v>
      </c>
      <c r="D75" s="57" t="s">
        <v>851</v>
      </c>
      <c r="E75" s="34"/>
      <c r="F75" s="34"/>
      <c r="G75" s="34"/>
      <c r="H75" s="3"/>
    </row>
    <row r="76" spans="1:8" ht="60">
      <c r="A76" s="33"/>
      <c r="B76" s="58" t="s">
        <v>740</v>
      </c>
      <c r="C76" s="33" t="s">
        <v>318</v>
      </c>
      <c r="D76" s="57" t="s">
        <v>851</v>
      </c>
      <c r="E76" s="34"/>
      <c r="F76" s="34"/>
      <c r="G76" s="34"/>
      <c r="H76" s="3"/>
    </row>
  </sheetData>
  <mergeCells count="4">
    <mergeCell ref="A3:G3"/>
    <mergeCell ref="A4:G4"/>
    <mergeCell ref="A7:G7"/>
    <mergeCell ref="A8:G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3:H59"/>
  <sheetViews>
    <sheetView workbookViewId="0"/>
  </sheetViews>
  <sheetFormatPr defaultRowHeight="15"/>
  <cols>
    <col min="2" max="2" width="75.140625" customWidth="1"/>
    <col min="3" max="3" width="20.140625" customWidth="1"/>
    <col min="4" max="4" width="16.140625" customWidth="1"/>
    <col min="5" max="7" width="12.42578125" customWidth="1"/>
    <col min="8" max="8" width="41.85546875" customWidth="1"/>
  </cols>
  <sheetData>
    <row r="3" spans="1:8" ht="18.75">
      <c r="A3" s="259" t="s">
        <v>0</v>
      </c>
      <c r="B3" s="259"/>
      <c r="C3" s="259"/>
      <c r="D3" s="259"/>
      <c r="E3" s="259"/>
      <c r="F3" s="259"/>
      <c r="G3" s="259"/>
      <c r="H3" s="12"/>
    </row>
    <row r="4" spans="1:8" ht="18.75">
      <c r="A4" s="259" t="s">
        <v>1</v>
      </c>
      <c r="B4" s="259"/>
      <c r="C4" s="259"/>
      <c r="D4" s="259"/>
      <c r="E4" s="259"/>
      <c r="F4" s="259"/>
      <c r="G4" s="259"/>
      <c r="H4" s="22"/>
    </row>
    <row r="5" spans="1:8">
      <c r="A5" s="1"/>
      <c r="B5" s="1"/>
      <c r="C5" s="1"/>
      <c r="D5" s="1"/>
      <c r="E5" s="1"/>
      <c r="F5" s="1"/>
      <c r="G5" s="1"/>
      <c r="H5" s="1"/>
    </row>
    <row r="6" spans="1:8" ht="45">
      <c r="A6" s="4" t="s">
        <v>6</v>
      </c>
      <c r="B6" s="4" t="s">
        <v>156</v>
      </c>
      <c r="C6" s="5" t="s">
        <v>9</v>
      </c>
      <c r="D6" s="5" t="s">
        <v>10</v>
      </c>
      <c r="E6" s="5" t="s">
        <v>977</v>
      </c>
      <c r="F6" s="5" t="s">
        <v>978</v>
      </c>
      <c r="G6" s="5" t="s">
        <v>991</v>
      </c>
      <c r="H6" s="2" t="s">
        <v>11</v>
      </c>
    </row>
    <row r="7" spans="1:8">
      <c r="A7" s="250" t="s">
        <v>741</v>
      </c>
      <c r="B7" s="250"/>
      <c r="C7" s="250"/>
      <c r="D7" s="250"/>
      <c r="E7" s="250"/>
      <c r="F7" s="250"/>
      <c r="G7" s="250"/>
    </row>
    <row r="8" spans="1:8">
      <c r="A8" s="250" t="s">
        <v>742</v>
      </c>
      <c r="B8" s="250"/>
      <c r="C8" s="250"/>
      <c r="D8" s="250"/>
      <c r="E8" s="250"/>
      <c r="F8" s="250"/>
      <c r="G8" s="250"/>
    </row>
    <row r="9" spans="1:8" ht="30">
      <c r="A9" s="42" t="s">
        <v>743</v>
      </c>
      <c r="B9" s="43" t="s">
        <v>815</v>
      </c>
      <c r="C9" s="38"/>
      <c r="D9" s="39"/>
      <c r="E9" s="39"/>
      <c r="F9" s="39"/>
      <c r="G9" s="39"/>
    </row>
    <row r="10" spans="1:8" ht="75">
      <c r="A10" s="37" t="s">
        <v>749</v>
      </c>
      <c r="B10" s="38" t="s">
        <v>744</v>
      </c>
      <c r="C10" s="38"/>
      <c r="D10" s="37" t="s">
        <v>866</v>
      </c>
      <c r="E10" s="40">
        <f>E11</f>
        <v>7.5650000000000004</v>
      </c>
      <c r="F10" s="40">
        <f>F11</f>
        <v>10.718</v>
      </c>
      <c r="G10" s="40">
        <f>G11</f>
        <v>0</v>
      </c>
      <c r="H10" s="3" t="s">
        <v>51</v>
      </c>
    </row>
    <row r="11" spans="1:8" ht="45" customHeight="1">
      <c r="A11" s="6"/>
      <c r="B11" s="19" t="s">
        <v>745</v>
      </c>
      <c r="C11" s="6" t="s">
        <v>746</v>
      </c>
      <c r="D11" s="6" t="s">
        <v>866</v>
      </c>
      <c r="E11" s="35">
        <f>0.112+7.453</f>
        <v>7.5650000000000004</v>
      </c>
      <c r="F11" s="35">
        <v>10.718</v>
      </c>
      <c r="G11" s="35"/>
    </row>
    <row r="12" spans="1:8" ht="60">
      <c r="A12" s="37" t="s">
        <v>750</v>
      </c>
      <c r="B12" s="38" t="s">
        <v>748</v>
      </c>
      <c r="C12" s="37"/>
      <c r="D12" s="37"/>
      <c r="E12" s="45"/>
      <c r="F12" s="45"/>
      <c r="G12" s="45"/>
      <c r="H12" s="3" t="s">
        <v>14</v>
      </c>
    </row>
    <row r="13" spans="1:8" ht="30">
      <c r="A13" s="37"/>
      <c r="B13" s="38" t="s">
        <v>65</v>
      </c>
      <c r="C13" s="37" t="s">
        <v>751</v>
      </c>
      <c r="D13" s="37" t="s">
        <v>866</v>
      </c>
      <c r="E13" s="37">
        <v>62.401000000000003</v>
      </c>
      <c r="F13" s="37">
        <v>62.401000000000003</v>
      </c>
      <c r="G13" s="37"/>
    </row>
    <row r="14" spans="1:8" ht="30">
      <c r="A14" s="37"/>
      <c r="B14" s="38" t="s">
        <v>867</v>
      </c>
      <c r="C14" s="37" t="s">
        <v>752</v>
      </c>
      <c r="D14" s="37" t="s">
        <v>866</v>
      </c>
      <c r="E14" s="37">
        <v>15.874000000000001</v>
      </c>
      <c r="F14" s="37">
        <v>15.874000000000001</v>
      </c>
      <c r="G14" s="37"/>
    </row>
    <row r="15" spans="1:8" ht="30">
      <c r="A15" s="50"/>
      <c r="B15" s="38" t="s">
        <v>868</v>
      </c>
      <c r="C15" s="37" t="s">
        <v>753</v>
      </c>
      <c r="D15" s="37" t="s">
        <v>866</v>
      </c>
      <c r="E15" s="37">
        <v>10.478999999999999</v>
      </c>
      <c r="F15" s="37">
        <v>10.478999999999999</v>
      </c>
      <c r="G15" s="37"/>
    </row>
    <row r="16" spans="1:8" ht="30">
      <c r="A16" s="50"/>
      <c r="B16" s="38" t="s">
        <v>869</v>
      </c>
      <c r="C16" s="37" t="s">
        <v>754</v>
      </c>
      <c r="D16" s="37" t="s">
        <v>866</v>
      </c>
      <c r="E16" s="37">
        <v>37.991</v>
      </c>
      <c r="F16" s="37">
        <v>37.991</v>
      </c>
      <c r="G16" s="37"/>
    </row>
    <row r="17" spans="1:8" ht="45">
      <c r="A17" s="37" t="s">
        <v>758</v>
      </c>
      <c r="B17" s="38" t="s">
        <v>755</v>
      </c>
      <c r="C17" s="37"/>
      <c r="D17" s="37" t="s">
        <v>8</v>
      </c>
      <c r="E17" s="40">
        <f>E18/E19*100</f>
        <v>9.7452683888237299</v>
      </c>
      <c r="F17" s="40">
        <f>F18/F19*100</f>
        <v>9.7452683888237299</v>
      </c>
      <c r="G17" s="40" t="e">
        <f>G18/G19*100</f>
        <v>#DIV/0!</v>
      </c>
      <c r="H17" s="3" t="s">
        <v>14</v>
      </c>
    </row>
    <row r="18" spans="1:8" ht="45">
      <c r="A18" s="30"/>
      <c r="B18" s="19" t="s">
        <v>756</v>
      </c>
      <c r="C18" s="6" t="s">
        <v>751</v>
      </c>
      <c r="D18" s="6" t="s">
        <v>747</v>
      </c>
      <c r="E18" s="11">
        <v>62401</v>
      </c>
      <c r="F18" s="11">
        <v>62401</v>
      </c>
      <c r="G18" s="11"/>
    </row>
    <row r="19" spans="1:8" ht="30">
      <c r="A19" s="30"/>
      <c r="B19" s="19" t="s">
        <v>757</v>
      </c>
      <c r="C19" s="6" t="s">
        <v>678</v>
      </c>
      <c r="D19" s="6" t="s">
        <v>747</v>
      </c>
      <c r="E19" s="11">
        <v>640321</v>
      </c>
      <c r="F19" s="11">
        <v>640321</v>
      </c>
      <c r="G19" s="11"/>
    </row>
    <row r="20" spans="1:8" ht="30">
      <c r="A20" s="42" t="s">
        <v>759</v>
      </c>
      <c r="B20" s="43" t="s">
        <v>760</v>
      </c>
      <c r="C20" s="39"/>
      <c r="D20" s="37"/>
      <c r="E20" s="44"/>
      <c r="F20" s="44"/>
      <c r="G20" s="44"/>
    </row>
    <row r="21" spans="1:8" ht="60">
      <c r="A21" s="37" t="s">
        <v>762</v>
      </c>
      <c r="B21" s="38" t="s">
        <v>761</v>
      </c>
      <c r="C21" s="39"/>
      <c r="D21" s="37" t="s">
        <v>8</v>
      </c>
      <c r="E21" s="40">
        <f>E22/E23*100</f>
        <v>40.691553101989207</v>
      </c>
      <c r="F21" s="40">
        <f>F22/F23*100</f>
        <v>40.691553101989207</v>
      </c>
      <c r="G21" s="40" t="e">
        <f>G22/G23*100</f>
        <v>#DIV/0!</v>
      </c>
      <c r="H21" s="3" t="s">
        <v>14</v>
      </c>
    </row>
    <row r="22" spans="1:8" ht="60">
      <c r="A22" s="6"/>
      <c r="B22" s="19" t="s">
        <v>763</v>
      </c>
      <c r="C22" s="6" t="s">
        <v>764</v>
      </c>
      <c r="D22" s="6" t="s">
        <v>747</v>
      </c>
      <c r="E22" s="94">
        <v>49238</v>
      </c>
      <c r="F22" s="94">
        <v>49238</v>
      </c>
      <c r="G22" s="94"/>
      <c r="H22" s="3"/>
    </row>
    <row r="23" spans="1:8" ht="60">
      <c r="A23" s="6"/>
      <c r="B23" s="19" t="s">
        <v>765</v>
      </c>
      <c r="C23" s="6" t="s">
        <v>685</v>
      </c>
      <c r="D23" s="6" t="s">
        <v>747</v>
      </c>
      <c r="E23" s="94">
        <v>121003</v>
      </c>
      <c r="F23" s="94">
        <v>121003</v>
      </c>
      <c r="G23" s="94"/>
      <c r="H23" s="3"/>
    </row>
    <row r="24" spans="1:8" ht="45">
      <c r="A24" s="51" t="s">
        <v>766</v>
      </c>
      <c r="B24" s="52" t="s">
        <v>767</v>
      </c>
      <c r="C24" s="53"/>
      <c r="D24" s="53"/>
      <c r="E24" s="53"/>
      <c r="F24" s="53"/>
      <c r="G24" s="53"/>
    </row>
    <row r="25" spans="1:8" ht="75">
      <c r="A25" s="54" t="s">
        <v>769</v>
      </c>
      <c r="B25" s="55" t="s">
        <v>768</v>
      </c>
      <c r="C25" s="53"/>
      <c r="D25" s="54" t="s">
        <v>8</v>
      </c>
      <c r="E25" s="46" t="e">
        <f>E26/E27*100</f>
        <v>#DIV/0!</v>
      </c>
      <c r="F25" s="46" t="e">
        <f>F26/F27*100</f>
        <v>#DIV/0!</v>
      </c>
      <c r="G25" s="46" t="e">
        <f>G26/G27*100</f>
        <v>#DIV/0!</v>
      </c>
      <c r="H25" s="3" t="s">
        <v>91</v>
      </c>
    </row>
    <row r="26" spans="1:8" ht="75">
      <c r="A26" s="33"/>
      <c r="B26" s="58" t="s">
        <v>770</v>
      </c>
      <c r="C26" s="33" t="s">
        <v>53</v>
      </c>
      <c r="D26" s="33" t="s">
        <v>747</v>
      </c>
      <c r="E26" s="34"/>
      <c r="F26" s="34"/>
      <c r="G26" s="34"/>
      <c r="H26" s="3"/>
    </row>
    <row r="27" spans="1:8" ht="60">
      <c r="A27" s="33"/>
      <c r="B27" s="58" t="s">
        <v>771</v>
      </c>
      <c r="C27" s="33" t="s">
        <v>53</v>
      </c>
      <c r="D27" s="33" t="s">
        <v>747</v>
      </c>
      <c r="E27" s="34"/>
      <c r="F27" s="34"/>
      <c r="G27" s="34"/>
      <c r="H27" s="3"/>
    </row>
    <row r="28" spans="1:8" ht="45">
      <c r="A28" s="51" t="s">
        <v>772</v>
      </c>
      <c r="B28" s="52" t="s">
        <v>773</v>
      </c>
      <c r="C28" s="53"/>
      <c r="D28" s="54"/>
      <c r="E28" s="53"/>
      <c r="F28" s="53"/>
      <c r="G28" s="53"/>
    </row>
    <row r="29" spans="1:8" ht="60">
      <c r="A29" s="54" t="s">
        <v>775</v>
      </c>
      <c r="B29" s="55" t="s">
        <v>774</v>
      </c>
      <c r="C29" s="53"/>
      <c r="D29" s="54" t="s">
        <v>8</v>
      </c>
      <c r="E29" s="46" t="e">
        <f>E30/E31*100</f>
        <v>#DIV/0!</v>
      </c>
      <c r="F29" s="46" t="e">
        <f>F30/F31*100</f>
        <v>#DIV/0!</v>
      </c>
      <c r="G29" s="46" t="e">
        <f>G30/G31*100</f>
        <v>#DIV/0!</v>
      </c>
      <c r="H29" s="3" t="s">
        <v>91</v>
      </c>
    </row>
    <row r="30" spans="1:8" ht="60">
      <c r="A30" s="33"/>
      <c r="B30" s="58" t="s">
        <v>776</v>
      </c>
      <c r="C30" s="33" t="s">
        <v>53</v>
      </c>
      <c r="D30" s="33" t="s">
        <v>851</v>
      </c>
      <c r="E30" s="34"/>
      <c r="F30" s="34"/>
      <c r="G30" s="34"/>
      <c r="H30" s="18"/>
    </row>
    <row r="31" spans="1:8" ht="45">
      <c r="A31" s="33"/>
      <c r="B31" s="58" t="s">
        <v>777</v>
      </c>
      <c r="C31" s="33" t="s">
        <v>53</v>
      </c>
      <c r="D31" s="33" t="s">
        <v>851</v>
      </c>
      <c r="E31" s="34"/>
      <c r="F31" s="34"/>
      <c r="G31" s="34"/>
    </row>
    <row r="32" spans="1:8" ht="30">
      <c r="A32" s="51" t="s">
        <v>778</v>
      </c>
      <c r="B32" s="52" t="s">
        <v>779</v>
      </c>
      <c r="C32" s="53"/>
      <c r="D32" s="53"/>
      <c r="E32" s="53"/>
      <c r="F32" s="53"/>
      <c r="G32" s="53"/>
    </row>
    <row r="33" spans="1:8" ht="60">
      <c r="A33" s="54" t="s">
        <v>780</v>
      </c>
      <c r="B33" s="55" t="s">
        <v>781</v>
      </c>
      <c r="C33" s="53"/>
      <c r="D33" s="54" t="s">
        <v>8</v>
      </c>
      <c r="E33" s="46" t="e">
        <f>(E34+E35)/E36*100</f>
        <v>#DIV/0!</v>
      </c>
      <c r="F33" s="46" t="e">
        <f>(F34+F35)/F36*100</f>
        <v>#DIV/0!</v>
      </c>
      <c r="G33" s="46" t="e">
        <f>(G34+G35)/G36*100</f>
        <v>#DIV/0!</v>
      </c>
      <c r="H33" s="3" t="s">
        <v>14</v>
      </c>
    </row>
    <row r="34" spans="1:8" ht="45">
      <c r="A34" s="33"/>
      <c r="B34" s="58" t="s">
        <v>782</v>
      </c>
      <c r="C34" s="33" t="s">
        <v>783</v>
      </c>
      <c r="D34" s="33" t="s">
        <v>747</v>
      </c>
      <c r="E34" s="34">
        <v>0</v>
      </c>
      <c r="F34" s="34">
        <v>0</v>
      </c>
      <c r="G34" s="34"/>
      <c r="H34" s="3"/>
    </row>
    <row r="35" spans="1:8" ht="30">
      <c r="A35" s="33"/>
      <c r="B35" s="58" t="s">
        <v>784</v>
      </c>
      <c r="C35" s="33" t="s">
        <v>785</v>
      </c>
      <c r="D35" s="33" t="s">
        <v>747</v>
      </c>
      <c r="E35" s="34">
        <v>0</v>
      </c>
      <c r="F35" s="34">
        <v>0</v>
      </c>
      <c r="G35" s="34"/>
      <c r="H35" s="3"/>
    </row>
    <row r="36" spans="1:8" ht="45">
      <c r="A36" s="33"/>
      <c r="B36" s="58" t="s">
        <v>786</v>
      </c>
      <c r="C36" s="33" t="s">
        <v>685</v>
      </c>
      <c r="D36" s="33" t="s">
        <v>747</v>
      </c>
      <c r="E36" s="34">
        <v>0</v>
      </c>
      <c r="F36" s="34">
        <v>0</v>
      </c>
      <c r="G36" s="34"/>
      <c r="H36" s="3"/>
    </row>
    <row r="37" spans="1:8" ht="30">
      <c r="A37" s="51" t="s">
        <v>788</v>
      </c>
      <c r="B37" s="52" t="s">
        <v>787</v>
      </c>
      <c r="C37" s="53"/>
      <c r="D37" s="53"/>
      <c r="E37" s="53"/>
      <c r="F37" s="53"/>
      <c r="G37" s="53"/>
    </row>
    <row r="38" spans="1:8" ht="60">
      <c r="A38" s="54" t="s">
        <v>790</v>
      </c>
      <c r="B38" s="55" t="s">
        <v>789</v>
      </c>
      <c r="C38" s="54"/>
      <c r="D38" s="54" t="s">
        <v>8</v>
      </c>
      <c r="E38" s="46" t="e">
        <f>E39/E40*100</f>
        <v>#DIV/0!</v>
      </c>
      <c r="F38" s="46" t="e">
        <f>F39/F40*100</f>
        <v>#DIV/0!</v>
      </c>
      <c r="G38" s="46" t="e">
        <f>G39/G40*100</f>
        <v>#DIV/0!</v>
      </c>
      <c r="H38" s="3" t="s">
        <v>22</v>
      </c>
    </row>
    <row r="39" spans="1:8" ht="60">
      <c r="A39" s="59"/>
      <c r="B39" s="58" t="s">
        <v>791</v>
      </c>
      <c r="C39" s="33" t="s">
        <v>318</v>
      </c>
      <c r="D39" s="33" t="s">
        <v>747</v>
      </c>
      <c r="E39" s="34"/>
      <c r="F39" s="34"/>
      <c r="G39" s="34"/>
    </row>
    <row r="40" spans="1:8" ht="60">
      <c r="A40" s="59"/>
      <c r="B40" s="58" t="s">
        <v>792</v>
      </c>
      <c r="C40" s="33" t="s">
        <v>318</v>
      </c>
      <c r="D40" s="33" t="s">
        <v>747</v>
      </c>
      <c r="E40" s="34"/>
      <c r="F40" s="34"/>
      <c r="G40" s="34"/>
    </row>
    <row r="41" spans="1:8" ht="60">
      <c r="A41" s="51" t="s">
        <v>794</v>
      </c>
      <c r="B41" s="52" t="s">
        <v>793</v>
      </c>
      <c r="C41" s="53"/>
      <c r="D41" s="53"/>
      <c r="E41" s="53"/>
      <c r="F41" s="53"/>
      <c r="G41" s="53"/>
    </row>
    <row r="42" spans="1:8" ht="105">
      <c r="A42" s="54" t="s">
        <v>796</v>
      </c>
      <c r="B42" s="55" t="s">
        <v>795</v>
      </c>
      <c r="C42" s="54"/>
      <c r="D42" s="54"/>
      <c r="E42" s="46"/>
      <c r="F42" s="46"/>
      <c r="G42" s="46"/>
      <c r="H42" s="3" t="s">
        <v>91</v>
      </c>
    </row>
    <row r="43" spans="1:8" ht="30">
      <c r="A43" s="54"/>
      <c r="B43" s="55" t="s">
        <v>872</v>
      </c>
      <c r="C43" s="54" t="s">
        <v>53</v>
      </c>
      <c r="D43" s="54" t="s">
        <v>850</v>
      </c>
      <c r="E43" s="46"/>
      <c r="F43" s="46"/>
      <c r="G43" s="46"/>
      <c r="H43" s="3"/>
    </row>
    <row r="44" spans="1:8" ht="30">
      <c r="A44" s="54"/>
      <c r="B44" s="55" t="s">
        <v>329</v>
      </c>
      <c r="C44" s="54" t="s">
        <v>53</v>
      </c>
      <c r="D44" s="54" t="s">
        <v>850</v>
      </c>
      <c r="E44" s="46"/>
      <c r="F44" s="46"/>
      <c r="G44" s="46"/>
      <c r="H44" s="3"/>
    </row>
    <row r="45" spans="1:8" ht="30">
      <c r="A45" s="54"/>
      <c r="B45" s="55" t="s">
        <v>871</v>
      </c>
      <c r="C45" s="54" t="s">
        <v>53</v>
      </c>
      <c r="D45" s="54" t="s">
        <v>850</v>
      </c>
      <c r="E45" s="46"/>
      <c r="F45" s="46"/>
      <c r="G45" s="46"/>
      <c r="H45" s="3"/>
    </row>
    <row r="46" spans="1:8" ht="30">
      <c r="A46" s="54"/>
      <c r="B46" s="55" t="s">
        <v>870</v>
      </c>
      <c r="C46" s="54" t="s">
        <v>53</v>
      </c>
      <c r="D46" s="54" t="s">
        <v>850</v>
      </c>
      <c r="E46" s="46"/>
      <c r="F46" s="46"/>
      <c r="G46" s="46"/>
      <c r="H46" s="3"/>
    </row>
    <row r="47" spans="1:8" ht="30">
      <c r="A47" s="54"/>
      <c r="B47" s="55" t="s">
        <v>709</v>
      </c>
      <c r="C47" s="54" t="s">
        <v>53</v>
      </c>
      <c r="D47" s="54" t="s">
        <v>850</v>
      </c>
      <c r="E47" s="63"/>
      <c r="F47" s="63"/>
      <c r="G47" s="63"/>
      <c r="H47" s="3"/>
    </row>
    <row r="48" spans="1:8" ht="30">
      <c r="A48" s="54"/>
      <c r="B48" s="55" t="s">
        <v>873</v>
      </c>
      <c r="C48" s="54" t="s">
        <v>53</v>
      </c>
      <c r="D48" s="54" t="s">
        <v>850</v>
      </c>
      <c r="E48" s="63"/>
      <c r="F48" s="63"/>
      <c r="G48" s="63"/>
      <c r="H48" s="3"/>
    </row>
    <row r="49" spans="1:8" ht="45">
      <c r="A49" s="51" t="s">
        <v>798</v>
      </c>
      <c r="B49" s="52" t="s">
        <v>797</v>
      </c>
      <c r="C49" s="53"/>
      <c r="D49" s="53"/>
      <c r="E49" s="53"/>
      <c r="F49" s="53"/>
      <c r="G49" s="53"/>
    </row>
    <row r="50" spans="1:8" ht="60">
      <c r="A50" s="54" t="s">
        <v>800</v>
      </c>
      <c r="B50" s="55" t="s">
        <v>799</v>
      </c>
      <c r="C50" s="53"/>
      <c r="D50" s="54"/>
      <c r="E50" s="46"/>
      <c r="F50" s="46"/>
      <c r="G50" s="46"/>
      <c r="H50" s="3" t="s">
        <v>36</v>
      </c>
    </row>
    <row r="51" spans="1:8">
      <c r="A51" s="59"/>
      <c r="B51" s="58" t="s">
        <v>801</v>
      </c>
      <c r="C51" s="33"/>
      <c r="D51" s="57" t="s">
        <v>8</v>
      </c>
      <c r="E51" s="36" t="e">
        <f>E53/E55*100</f>
        <v>#DIV/0!</v>
      </c>
      <c r="F51" s="36" t="e">
        <f>F53/F55*100</f>
        <v>#DIV/0!</v>
      </c>
      <c r="G51" s="36" t="e">
        <f>G53/G55*100</f>
        <v>#DIV/0!</v>
      </c>
    </row>
    <row r="52" spans="1:8">
      <c r="A52" s="59"/>
      <c r="B52" s="56" t="s">
        <v>874</v>
      </c>
      <c r="C52" s="33"/>
      <c r="D52" s="57" t="s">
        <v>8</v>
      </c>
      <c r="E52" s="36" t="e">
        <f>E54/E55*100</f>
        <v>#DIV/0!</v>
      </c>
      <c r="F52" s="36" t="e">
        <f>F54/F55*100</f>
        <v>#DIV/0!</v>
      </c>
      <c r="G52" s="36" t="e">
        <f>G54/G55*100</f>
        <v>#DIV/0!</v>
      </c>
    </row>
    <row r="53" spans="1:8" ht="60">
      <c r="A53" s="59"/>
      <c r="B53" s="58" t="s">
        <v>802</v>
      </c>
      <c r="C53" s="33" t="s">
        <v>53</v>
      </c>
      <c r="D53" s="57" t="s">
        <v>851</v>
      </c>
      <c r="E53" s="34"/>
      <c r="F53" s="34"/>
      <c r="G53" s="34"/>
    </row>
    <row r="54" spans="1:8" ht="60">
      <c r="A54" s="59"/>
      <c r="B54" s="58" t="s">
        <v>803</v>
      </c>
      <c r="C54" s="33" t="s">
        <v>53</v>
      </c>
      <c r="D54" s="57" t="s">
        <v>851</v>
      </c>
      <c r="E54" s="34"/>
      <c r="F54" s="34"/>
      <c r="G54" s="34"/>
    </row>
    <row r="55" spans="1:8" ht="60">
      <c r="A55" s="59"/>
      <c r="B55" s="58" t="s">
        <v>804</v>
      </c>
      <c r="C55" s="33" t="s">
        <v>53</v>
      </c>
      <c r="D55" s="57" t="s">
        <v>851</v>
      </c>
      <c r="E55" s="34"/>
      <c r="F55" s="34"/>
      <c r="G55" s="34"/>
    </row>
    <row r="56" spans="1:8" ht="30">
      <c r="A56" s="51" t="s">
        <v>805</v>
      </c>
      <c r="B56" s="52" t="s">
        <v>806</v>
      </c>
      <c r="C56" s="53"/>
      <c r="D56" s="53"/>
      <c r="E56" s="53"/>
      <c r="F56" s="53"/>
      <c r="G56" s="53"/>
    </row>
    <row r="57" spans="1:8" ht="75">
      <c r="A57" s="54" t="s">
        <v>808</v>
      </c>
      <c r="B57" s="55" t="s">
        <v>807</v>
      </c>
      <c r="C57" s="53"/>
      <c r="D57" s="54" t="s">
        <v>8</v>
      </c>
      <c r="E57" s="46" t="e">
        <f>E58/E59*100</f>
        <v>#DIV/0!</v>
      </c>
      <c r="F57" s="46" t="e">
        <f>F58/F59*100</f>
        <v>#DIV/0!</v>
      </c>
      <c r="G57" s="46" t="e">
        <f>G58/G59*100</f>
        <v>#DIV/0!</v>
      </c>
      <c r="H57" s="3" t="s">
        <v>36</v>
      </c>
    </row>
    <row r="58" spans="1:8" ht="45">
      <c r="A58" s="33"/>
      <c r="B58" s="58" t="s">
        <v>809</v>
      </c>
      <c r="C58" s="33" t="s">
        <v>53</v>
      </c>
      <c r="D58" s="57" t="s">
        <v>747</v>
      </c>
      <c r="E58" s="34"/>
      <c r="F58" s="34"/>
      <c r="G58" s="34"/>
      <c r="H58" s="3"/>
    </row>
    <row r="59" spans="1:8" ht="45">
      <c r="A59" s="33"/>
      <c r="B59" s="58" t="s">
        <v>810</v>
      </c>
      <c r="C59" s="33" t="s">
        <v>53</v>
      </c>
      <c r="D59" s="57" t="s">
        <v>747</v>
      </c>
      <c r="E59" s="34"/>
      <c r="F59" s="34"/>
      <c r="G59" s="34"/>
      <c r="H59" s="3"/>
    </row>
  </sheetData>
  <mergeCells count="4">
    <mergeCell ref="A3:G3"/>
    <mergeCell ref="A4:G4"/>
    <mergeCell ref="A7:G7"/>
    <mergeCell ref="A8:G8"/>
  </mergeCell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Мониторинг ситемы образования</vt:lpstr>
      <vt:lpstr>Профессиональное</vt:lpstr>
      <vt:lpstr>Высшее</vt:lpstr>
      <vt:lpstr>Дополнительное (взрослых)</vt:lpstr>
      <vt:lpstr>Профессиональное обучение</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SamLab.ws</dc:creator>
  <cp:lastModifiedBy>ЧанышеваТВ</cp:lastModifiedBy>
  <cp:lastPrinted>2019-10-25T06:33:59Z</cp:lastPrinted>
  <dcterms:created xsi:type="dcterms:W3CDTF">2014-10-09T17:11:14Z</dcterms:created>
  <dcterms:modified xsi:type="dcterms:W3CDTF">2019-10-25T13:13:15Z</dcterms:modified>
</cp:coreProperties>
</file>